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lton\Desktop\"/>
    </mc:Choice>
  </mc:AlternateContent>
  <workbookProtection workbookAlgorithmName="SHA-512" workbookHashValue="un5WZdC2NkntZJbdRRatjbEkzufu2CljkxMXDSvkgy9THjUAvO4NYjlw8W9XjncAZAeE9LFSpKk1ot1WVJb7ew==" workbookSaltValue="M4iqhIKpuhuR3VhXmz2E7g==" workbookSpinCount="100000" lockStructure="1"/>
  <bookViews>
    <workbookView xWindow="0" yWindow="0" windowWidth="25135" windowHeight="10172" tabRatio="606" xr2:uid="{00000000-000D-0000-FFFF-FFFF00000000}"/>
  </bookViews>
  <sheets>
    <sheet name="FREE STUFF" sheetId="16" r:id="rId1"/>
    <sheet name="Customers" sheetId="15" r:id="rId2"/>
    <sheet name="April 2018" sheetId="1" r:id="rId3"/>
    <sheet name="May 2018" sheetId="2" r:id="rId4"/>
    <sheet name="June 2018" sheetId="3" r:id="rId5"/>
    <sheet name="July 2018" sheetId="6" r:id="rId6"/>
    <sheet name="August 2018" sheetId="8" r:id="rId7"/>
    <sheet name="September 2018" sheetId="7" r:id="rId8"/>
    <sheet name="October 2018" sheetId="9" r:id="rId9"/>
    <sheet name="November 2018" sheetId="10" r:id="rId10"/>
    <sheet name="December 2018" sheetId="5" r:id="rId11"/>
    <sheet name="January 2019" sheetId="11" r:id="rId12"/>
    <sheet name="February 2019" sheetId="12" r:id="rId13"/>
    <sheet name="March 2019" sheetId="13" r:id="rId14"/>
    <sheet name="Totals 2018-2019" sheetId="14" r:id="rId15"/>
  </sheets>
  <externalReferences>
    <externalReference r:id="rId16"/>
  </externalReferences>
  <calcPr calcId="171027"/>
</workbook>
</file>

<file path=xl/calcChain.xml><?xml version="1.0" encoding="utf-8"?>
<calcChain xmlns="http://schemas.openxmlformats.org/spreadsheetml/2006/main">
  <c r="D12" i="15" l="1"/>
  <c r="G40" i="13" l="1"/>
  <c r="C40" i="13"/>
  <c r="G40" i="12"/>
  <c r="C40" i="12"/>
  <c r="G40" i="11"/>
  <c r="C40" i="11"/>
  <c r="G40" i="5"/>
  <c r="C40" i="5"/>
  <c r="F40" i="5"/>
  <c r="G9" i="5"/>
  <c r="G40" i="10" l="1"/>
  <c r="C40" i="10"/>
  <c r="G40" i="9"/>
  <c r="C40" i="9"/>
  <c r="G40" i="7"/>
  <c r="C40" i="7"/>
  <c r="C40" i="1"/>
  <c r="G40" i="1"/>
  <c r="G40" i="2"/>
  <c r="G40" i="3"/>
  <c r="F40" i="3"/>
  <c r="C40" i="3" s="1"/>
  <c r="F40" i="13" l="1"/>
  <c r="F39" i="13"/>
  <c r="E39" i="13"/>
  <c r="G39" i="13" s="1"/>
  <c r="F38" i="13"/>
  <c r="E38" i="13"/>
  <c r="G38" i="13" s="1"/>
  <c r="F37" i="13"/>
  <c r="E37" i="13" s="1"/>
  <c r="G37" i="13" s="1"/>
  <c r="F36" i="13"/>
  <c r="E36" i="13" s="1"/>
  <c r="G36" i="13" s="1"/>
  <c r="F35" i="13"/>
  <c r="E35" i="13"/>
  <c r="G35" i="13" s="1"/>
  <c r="F34" i="13"/>
  <c r="E34" i="13"/>
  <c r="G34" i="13" s="1"/>
  <c r="F33" i="13"/>
  <c r="E33" i="13" s="1"/>
  <c r="G33" i="13" s="1"/>
  <c r="F32" i="13"/>
  <c r="E32" i="13" s="1"/>
  <c r="G32" i="13" s="1"/>
  <c r="F31" i="13"/>
  <c r="E31" i="13"/>
  <c r="G31" i="13" s="1"/>
  <c r="F30" i="13"/>
  <c r="E30" i="13"/>
  <c r="G30" i="13" s="1"/>
  <c r="F29" i="13"/>
  <c r="E29" i="13" s="1"/>
  <c r="G29" i="13" s="1"/>
  <c r="F28" i="13"/>
  <c r="E28" i="13" s="1"/>
  <c r="G28" i="13" s="1"/>
  <c r="F27" i="13"/>
  <c r="E27" i="13"/>
  <c r="G27" i="13" s="1"/>
  <c r="F26" i="13"/>
  <c r="E26" i="13"/>
  <c r="G26" i="13" s="1"/>
  <c r="F25" i="13"/>
  <c r="E25" i="13" s="1"/>
  <c r="G25" i="13" s="1"/>
  <c r="F24" i="13"/>
  <c r="E24" i="13" s="1"/>
  <c r="G24" i="13" s="1"/>
  <c r="F23" i="13"/>
  <c r="E23" i="13"/>
  <c r="G23" i="13" s="1"/>
  <c r="F22" i="13"/>
  <c r="E22" i="13"/>
  <c r="G22" i="13" s="1"/>
  <c r="F21" i="13"/>
  <c r="E21" i="13" s="1"/>
  <c r="G21" i="13" s="1"/>
  <c r="F20" i="13"/>
  <c r="E20" i="13" s="1"/>
  <c r="G20" i="13" s="1"/>
  <c r="F19" i="13"/>
  <c r="E19" i="13"/>
  <c r="G19" i="13" s="1"/>
  <c r="F18" i="13"/>
  <c r="E18" i="13"/>
  <c r="G18" i="13" s="1"/>
  <c r="F17" i="13"/>
  <c r="E17" i="13" s="1"/>
  <c r="G17" i="13" s="1"/>
  <c r="F16" i="13"/>
  <c r="E16" i="13" s="1"/>
  <c r="G16" i="13" s="1"/>
  <c r="F15" i="13"/>
  <c r="E15" i="13"/>
  <c r="G15" i="13" s="1"/>
  <c r="F14" i="13"/>
  <c r="E14" i="13"/>
  <c r="G14" i="13" s="1"/>
  <c r="F13" i="13"/>
  <c r="E13" i="13" s="1"/>
  <c r="G13" i="13" s="1"/>
  <c r="F12" i="13"/>
  <c r="E12" i="13" s="1"/>
  <c r="G12" i="13" s="1"/>
  <c r="F11" i="13"/>
  <c r="E11" i="13"/>
  <c r="G11" i="13" s="1"/>
  <c r="F10" i="13"/>
  <c r="E10" i="13"/>
  <c r="G10" i="13" s="1"/>
  <c r="F9" i="13"/>
  <c r="E9" i="13" s="1"/>
  <c r="G9" i="13" s="1"/>
  <c r="F36" i="12"/>
  <c r="E36" i="12" s="1"/>
  <c r="G36" i="12" s="1"/>
  <c r="F35" i="12"/>
  <c r="E35" i="12" s="1"/>
  <c r="G35" i="12" s="1"/>
  <c r="F34" i="12"/>
  <c r="E34" i="12"/>
  <c r="G34" i="12" s="1"/>
  <c r="G33" i="12"/>
  <c r="F33" i="12"/>
  <c r="E33" i="12"/>
  <c r="F32" i="12"/>
  <c r="E32" i="12" s="1"/>
  <c r="G32" i="12" s="1"/>
  <c r="F31" i="12"/>
  <c r="E31" i="12" s="1"/>
  <c r="G31" i="12" s="1"/>
  <c r="F30" i="12"/>
  <c r="E30" i="12"/>
  <c r="G30" i="12" s="1"/>
  <c r="G29" i="12"/>
  <c r="F29" i="12"/>
  <c r="E29" i="12"/>
  <c r="F28" i="12"/>
  <c r="E28" i="12" s="1"/>
  <c r="G28" i="12" s="1"/>
  <c r="F27" i="12"/>
  <c r="E27" i="12" s="1"/>
  <c r="G27" i="12" s="1"/>
  <c r="F26" i="12"/>
  <c r="E26" i="12"/>
  <c r="G26" i="12" s="1"/>
  <c r="G25" i="12"/>
  <c r="F25" i="12"/>
  <c r="E25" i="12"/>
  <c r="F24" i="12"/>
  <c r="E24" i="12" s="1"/>
  <c r="G24" i="12" s="1"/>
  <c r="F23" i="12"/>
  <c r="E23" i="12" s="1"/>
  <c r="G23" i="12" s="1"/>
  <c r="F22" i="12"/>
  <c r="E22" i="12"/>
  <c r="G22" i="12" s="1"/>
  <c r="G21" i="12"/>
  <c r="F21" i="12"/>
  <c r="E21" i="12"/>
  <c r="F20" i="12"/>
  <c r="E20" i="12" s="1"/>
  <c r="G20" i="12" s="1"/>
  <c r="F19" i="12"/>
  <c r="E19" i="12" s="1"/>
  <c r="G19" i="12" s="1"/>
  <c r="F18" i="12"/>
  <c r="E18" i="12"/>
  <c r="G18" i="12" s="1"/>
  <c r="G17" i="12"/>
  <c r="F17" i="12"/>
  <c r="E17" i="12"/>
  <c r="F16" i="12"/>
  <c r="E16" i="12" s="1"/>
  <c r="G16" i="12" s="1"/>
  <c r="F15" i="12"/>
  <c r="E15" i="12" s="1"/>
  <c r="G15" i="12" s="1"/>
  <c r="F14" i="12"/>
  <c r="E14" i="12"/>
  <c r="G14" i="12" s="1"/>
  <c r="G13" i="12"/>
  <c r="F13" i="12"/>
  <c r="E13" i="12"/>
  <c r="F12" i="12"/>
  <c r="E12" i="12" s="1"/>
  <c r="G12" i="12" s="1"/>
  <c r="F11" i="12"/>
  <c r="E11" i="12" s="1"/>
  <c r="G11" i="12" s="1"/>
  <c r="F10" i="12"/>
  <c r="F40" i="12" s="1"/>
  <c r="E10" i="12"/>
  <c r="G10" i="12" s="1"/>
  <c r="G9" i="12"/>
  <c r="F9" i="12"/>
  <c r="E9" i="12"/>
  <c r="F39" i="11"/>
  <c r="E39" i="11" s="1"/>
  <c r="G39" i="11" s="1"/>
  <c r="F38" i="11"/>
  <c r="E38" i="11"/>
  <c r="G38" i="11" s="1"/>
  <c r="F37" i="11"/>
  <c r="E37" i="11"/>
  <c r="G37" i="11" s="1"/>
  <c r="G36" i="11"/>
  <c r="F36" i="11"/>
  <c r="E36" i="11"/>
  <c r="F35" i="11"/>
  <c r="E35" i="11" s="1"/>
  <c r="G35" i="11" s="1"/>
  <c r="F34" i="11"/>
  <c r="E34" i="11"/>
  <c r="G34" i="11" s="1"/>
  <c r="F33" i="11"/>
  <c r="E33" i="11"/>
  <c r="G33" i="11" s="1"/>
  <c r="G32" i="11"/>
  <c r="F32" i="11"/>
  <c r="E32" i="11"/>
  <c r="F31" i="11"/>
  <c r="E31" i="11" s="1"/>
  <c r="G31" i="11" s="1"/>
  <c r="F30" i="11"/>
  <c r="E30" i="11"/>
  <c r="G30" i="11" s="1"/>
  <c r="F29" i="11"/>
  <c r="E29" i="11"/>
  <c r="G29" i="11" s="1"/>
  <c r="G28" i="11"/>
  <c r="F28" i="11"/>
  <c r="E28" i="11"/>
  <c r="F27" i="11"/>
  <c r="E27" i="11" s="1"/>
  <c r="G27" i="11" s="1"/>
  <c r="F26" i="11"/>
  <c r="E26" i="11"/>
  <c r="G26" i="11" s="1"/>
  <c r="F25" i="11"/>
  <c r="E25" i="11"/>
  <c r="G25" i="11" s="1"/>
  <c r="G24" i="11"/>
  <c r="F24" i="11"/>
  <c r="E24" i="11"/>
  <c r="F23" i="11"/>
  <c r="E23" i="11" s="1"/>
  <c r="G23" i="11" s="1"/>
  <c r="F22" i="11"/>
  <c r="E22" i="11"/>
  <c r="G22" i="11" s="1"/>
  <c r="F21" i="11"/>
  <c r="E21" i="11"/>
  <c r="G21" i="11" s="1"/>
  <c r="G20" i="11"/>
  <c r="F20" i="11"/>
  <c r="E20" i="11"/>
  <c r="F19" i="11"/>
  <c r="E19" i="11" s="1"/>
  <c r="G19" i="11" s="1"/>
  <c r="F18" i="11"/>
  <c r="E18" i="11"/>
  <c r="G18" i="11" s="1"/>
  <c r="F17" i="11"/>
  <c r="E17" i="11"/>
  <c r="G17" i="11" s="1"/>
  <c r="F16" i="11"/>
  <c r="E16" i="11" s="1"/>
  <c r="G16" i="11" s="1"/>
  <c r="F15" i="11"/>
  <c r="E15" i="11" s="1"/>
  <c r="G15" i="11" s="1"/>
  <c r="F14" i="11"/>
  <c r="E14" i="11"/>
  <c r="G14" i="11" s="1"/>
  <c r="F13" i="11"/>
  <c r="E13" i="11"/>
  <c r="G13" i="11" s="1"/>
  <c r="G12" i="11"/>
  <c r="F12" i="11"/>
  <c r="E12" i="11"/>
  <c r="F11" i="11"/>
  <c r="E11" i="11" s="1"/>
  <c r="G11" i="11" s="1"/>
  <c r="F10" i="11"/>
  <c r="E10" i="11"/>
  <c r="G10" i="11" s="1"/>
  <c r="F9" i="11"/>
  <c r="F40" i="11" s="1"/>
  <c r="E9" i="11"/>
  <c r="G9" i="11" s="1"/>
  <c r="F39" i="5"/>
  <c r="E39" i="5" s="1"/>
  <c r="G39" i="5" s="1"/>
  <c r="F38" i="5"/>
  <c r="E38" i="5"/>
  <c r="G38" i="5" s="1"/>
  <c r="F37" i="5"/>
  <c r="E37" i="5"/>
  <c r="G37" i="5" s="1"/>
  <c r="G36" i="5"/>
  <c r="F36" i="5"/>
  <c r="E36" i="5"/>
  <c r="F35" i="5"/>
  <c r="E35" i="5" s="1"/>
  <c r="G35" i="5" s="1"/>
  <c r="F34" i="5"/>
  <c r="E34" i="5"/>
  <c r="G34" i="5" s="1"/>
  <c r="F33" i="5"/>
  <c r="E33" i="5"/>
  <c r="G33" i="5" s="1"/>
  <c r="G32" i="5"/>
  <c r="F32" i="5"/>
  <c r="E32" i="5"/>
  <c r="F31" i="5"/>
  <c r="E31" i="5" s="1"/>
  <c r="G31" i="5" s="1"/>
  <c r="F30" i="5"/>
  <c r="E30" i="5"/>
  <c r="G30" i="5" s="1"/>
  <c r="F29" i="5"/>
  <c r="E29" i="5"/>
  <c r="G29" i="5" s="1"/>
  <c r="G28" i="5"/>
  <c r="F28" i="5"/>
  <c r="E28" i="5"/>
  <c r="F27" i="5"/>
  <c r="E27" i="5" s="1"/>
  <c r="G27" i="5" s="1"/>
  <c r="F26" i="5"/>
  <c r="E26" i="5"/>
  <c r="G26" i="5" s="1"/>
  <c r="F25" i="5"/>
  <c r="E25" i="5"/>
  <c r="G25" i="5" s="1"/>
  <c r="F24" i="5"/>
  <c r="E24" i="5" s="1"/>
  <c r="G24" i="5" s="1"/>
  <c r="F23" i="5"/>
  <c r="E23" i="5" s="1"/>
  <c r="G23" i="5" s="1"/>
  <c r="F22" i="5"/>
  <c r="E22" i="5"/>
  <c r="G22" i="5" s="1"/>
  <c r="F21" i="5"/>
  <c r="E21" i="5"/>
  <c r="G21" i="5" s="1"/>
  <c r="F20" i="5"/>
  <c r="E20" i="5" s="1"/>
  <c r="G20" i="5" s="1"/>
  <c r="F19" i="5"/>
  <c r="E19" i="5" s="1"/>
  <c r="G19" i="5" s="1"/>
  <c r="F18" i="5"/>
  <c r="E18" i="5"/>
  <c r="G18" i="5" s="1"/>
  <c r="F17" i="5"/>
  <c r="E17" i="5"/>
  <c r="G17" i="5" s="1"/>
  <c r="F16" i="5"/>
  <c r="E16" i="5" s="1"/>
  <c r="G16" i="5" s="1"/>
  <c r="F15" i="5"/>
  <c r="E15" i="5" s="1"/>
  <c r="G15" i="5" s="1"/>
  <c r="F14" i="5"/>
  <c r="E14" i="5"/>
  <c r="G14" i="5" s="1"/>
  <c r="F13" i="5"/>
  <c r="E13" i="5"/>
  <c r="G13" i="5" s="1"/>
  <c r="G12" i="5"/>
  <c r="F12" i="5"/>
  <c r="E12" i="5"/>
  <c r="F11" i="5"/>
  <c r="E11" i="5" s="1"/>
  <c r="G11" i="5" s="1"/>
  <c r="F10" i="5"/>
  <c r="E10" i="5"/>
  <c r="G10" i="5" s="1"/>
  <c r="F9" i="5"/>
  <c r="E9" i="5"/>
  <c r="F38" i="10"/>
  <c r="E38" i="10" s="1"/>
  <c r="G38" i="10" s="1"/>
  <c r="F37" i="10"/>
  <c r="E37" i="10" s="1"/>
  <c r="G37" i="10" s="1"/>
  <c r="F36" i="10"/>
  <c r="E36" i="10"/>
  <c r="G36" i="10" s="1"/>
  <c r="F35" i="10"/>
  <c r="E35" i="10"/>
  <c r="G35" i="10" s="1"/>
  <c r="G34" i="10"/>
  <c r="F34" i="10"/>
  <c r="E34" i="10"/>
  <c r="F33" i="10"/>
  <c r="E33" i="10" s="1"/>
  <c r="G33" i="10" s="1"/>
  <c r="F32" i="10"/>
  <c r="E32" i="10"/>
  <c r="G32" i="10" s="1"/>
  <c r="F31" i="10"/>
  <c r="E31" i="10"/>
  <c r="G31" i="10" s="1"/>
  <c r="G30" i="10"/>
  <c r="F30" i="10"/>
  <c r="E30" i="10"/>
  <c r="F29" i="10"/>
  <c r="E29" i="10" s="1"/>
  <c r="G29" i="10" s="1"/>
  <c r="F28" i="10"/>
  <c r="E28" i="10"/>
  <c r="G28" i="10" s="1"/>
  <c r="F27" i="10"/>
  <c r="E27" i="10"/>
  <c r="G27" i="10" s="1"/>
  <c r="G26" i="10"/>
  <c r="F26" i="10"/>
  <c r="E26" i="10"/>
  <c r="F25" i="10"/>
  <c r="E25" i="10" s="1"/>
  <c r="G25" i="10" s="1"/>
  <c r="F24" i="10"/>
  <c r="E24" i="10"/>
  <c r="G24" i="10" s="1"/>
  <c r="F23" i="10"/>
  <c r="E23" i="10"/>
  <c r="G23" i="10" s="1"/>
  <c r="G22" i="10"/>
  <c r="F22" i="10"/>
  <c r="E22" i="10"/>
  <c r="F21" i="10"/>
  <c r="E21" i="10" s="1"/>
  <c r="G21" i="10" s="1"/>
  <c r="F20" i="10"/>
  <c r="E20" i="10"/>
  <c r="G20" i="10" s="1"/>
  <c r="F19" i="10"/>
  <c r="E19" i="10"/>
  <c r="G19" i="10" s="1"/>
  <c r="G18" i="10"/>
  <c r="F18" i="10"/>
  <c r="E18" i="10"/>
  <c r="F17" i="10"/>
  <c r="E17" i="10" s="1"/>
  <c r="G17" i="10" s="1"/>
  <c r="F16" i="10"/>
  <c r="E16" i="10"/>
  <c r="G16" i="10" s="1"/>
  <c r="F15" i="10"/>
  <c r="E15" i="10"/>
  <c r="G15" i="10" s="1"/>
  <c r="G14" i="10"/>
  <c r="F14" i="10"/>
  <c r="E14" i="10"/>
  <c r="F13" i="10"/>
  <c r="E13" i="10" s="1"/>
  <c r="G13" i="10" s="1"/>
  <c r="F12" i="10"/>
  <c r="E12" i="10"/>
  <c r="G12" i="10" s="1"/>
  <c r="F11" i="10"/>
  <c r="E11" i="10"/>
  <c r="G11" i="10" s="1"/>
  <c r="G10" i="10"/>
  <c r="F10" i="10"/>
  <c r="E10" i="10"/>
  <c r="F9" i="10"/>
  <c r="E9" i="10" s="1"/>
  <c r="G9" i="10" s="1"/>
  <c r="F39" i="9"/>
  <c r="E39" i="9" s="1"/>
  <c r="G39" i="9" s="1"/>
  <c r="F38" i="9"/>
  <c r="E38" i="9"/>
  <c r="G38" i="9" s="1"/>
  <c r="G37" i="9"/>
  <c r="F37" i="9"/>
  <c r="E37" i="9"/>
  <c r="F36" i="9"/>
  <c r="E36" i="9" s="1"/>
  <c r="G36" i="9" s="1"/>
  <c r="F35" i="9"/>
  <c r="E35" i="9" s="1"/>
  <c r="G35" i="9" s="1"/>
  <c r="F34" i="9"/>
  <c r="E34" i="9"/>
  <c r="G34" i="9" s="1"/>
  <c r="G33" i="9"/>
  <c r="F33" i="9"/>
  <c r="E33" i="9"/>
  <c r="F32" i="9"/>
  <c r="E32" i="9" s="1"/>
  <c r="G32" i="9" s="1"/>
  <c r="F31" i="9"/>
  <c r="E31" i="9" s="1"/>
  <c r="G31" i="9" s="1"/>
  <c r="F30" i="9"/>
  <c r="E30" i="9"/>
  <c r="G30" i="9" s="1"/>
  <c r="G29" i="9"/>
  <c r="F29" i="9"/>
  <c r="E29" i="9"/>
  <c r="F28" i="9"/>
  <c r="E28" i="9" s="1"/>
  <c r="G28" i="9" s="1"/>
  <c r="F27" i="9"/>
  <c r="E27" i="9" s="1"/>
  <c r="G27" i="9" s="1"/>
  <c r="F26" i="9"/>
  <c r="E26" i="9"/>
  <c r="G26" i="9" s="1"/>
  <c r="G25" i="9"/>
  <c r="F25" i="9"/>
  <c r="E25" i="9"/>
  <c r="F24" i="9"/>
  <c r="E24" i="9" s="1"/>
  <c r="G24" i="9" s="1"/>
  <c r="F23" i="9"/>
  <c r="E23" i="9" s="1"/>
  <c r="G23" i="9" s="1"/>
  <c r="F22" i="9"/>
  <c r="E22" i="9"/>
  <c r="G22" i="9" s="1"/>
  <c r="G21" i="9"/>
  <c r="F21" i="9"/>
  <c r="E21" i="9"/>
  <c r="F20" i="9"/>
  <c r="E20" i="9" s="1"/>
  <c r="G20" i="9" s="1"/>
  <c r="F19" i="9"/>
  <c r="E19" i="9" s="1"/>
  <c r="G19" i="9" s="1"/>
  <c r="F18" i="9"/>
  <c r="E18" i="9"/>
  <c r="G18" i="9" s="1"/>
  <c r="G17" i="9"/>
  <c r="F17" i="9"/>
  <c r="E17" i="9"/>
  <c r="F16" i="9"/>
  <c r="E16" i="9" s="1"/>
  <c r="G16" i="9" s="1"/>
  <c r="F15" i="9"/>
  <c r="E15" i="9" s="1"/>
  <c r="G15" i="9" s="1"/>
  <c r="F14" i="9"/>
  <c r="E14" i="9"/>
  <c r="G14" i="9" s="1"/>
  <c r="G13" i="9"/>
  <c r="F13" i="9"/>
  <c r="E13" i="9"/>
  <c r="F12" i="9"/>
  <c r="E12" i="9" s="1"/>
  <c r="G12" i="9" s="1"/>
  <c r="F11" i="9"/>
  <c r="F40" i="9" s="1"/>
  <c r="F10" i="9"/>
  <c r="E10" i="9"/>
  <c r="G10" i="9" s="1"/>
  <c r="G9" i="9"/>
  <c r="F9" i="9"/>
  <c r="E9" i="9"/>
  <c r="F38" i="7"/>
  <c r="E38" i="7"/>
  <c r="G38" i="7" s="1"/>
  <c r="F37" i="7"/>
  <c r="E37" i="7"/>
  <c r="G37" i="7" s="1"/>
  <c r="G36" i="7"/>
  <c r="F36" i="7"/>
  <c r="E36" i="7"/>
  <c r="F35" i="7"/>
  <c r="E35" i="7" s="1"/>
  <c r="G35" i="7" s="1"/>
  <c r="F34" i="7"/>
  <c r="E34" i="7"/>
  <c r="G34" i="7" s="1"/>
  <c r="F33" i="7"/>
  <c r="E33" i="7"/>
  <c r="G33" i="7" s="1"/>
  <c r="G32" i="7"/>
  <c r="F32" i="7"/>
  <c r="E32" i="7"/>
  <c r="F31" i="7"/>
  <c r="E31" i="7" s="1"/>
  <c r="G31" i="7" s="1"/>
  <c r="F30" i="7"/>
  <c r="E30" i="7"/>
  <c r="G30" i="7" s="1"/>
  <c r="F29" i="7"/>
  <c r="E29" i="7"/>
  <c r="G29" i="7" s="1"/>
  <c r="G28" i="7"/>
  <c r="F28" i="7"/>
  <c r="E28" i="7"/>
  <c r="F27" i="7"/>
  <c r="E27" i="7" s="1"/>
  <c r="G27" i="7" s="1"/>
  <c r="F26" i="7"/>
  <c r="E26" i="7"/>
  <c r="G26" i="7" s="1"/>
  <c r="F25" i="7"/>
  <c r="E25" i="7"/>
  <c r="G25" i="7" s="1"/>
  <c r="G24" i="7"/>
  <c r="F24" i="7"/>
  <c r="E24" i="7"/>
  <c r="F23" i="7"/>
  <c r="E23" i="7" s="1"/>
  <c r="G23" i="7" s="1"/>
  <c r="F22" i="7"/>
  <c r="E22" i="7"/>
  <c r="G22" i="7" s="1"/>
  <c r="F21" i="7"/>
  <c r="E21" i="7"/>
  <c r="G21" i="7" s="1"/>
  <c r="G20" i="7"/>
  <c r="F20" i="7"/>
  <c r="E20" i="7"/>
  <c r="F19" i="7"/>
  <c r="E19" i="7" s="1"/>
  <c r="G19" i="7" s="1"/>
  <c r="F18" i="7"/>
  <c r="E18" i="7"/>
  <c r="G18" i="7" s="1"/>
  <c r="F17" i="7"/>
  <c r="E17" i="7"/>
  <c r="G17" i="7" s="1"/>
  <c r="G16" i="7"/>
  <c r="F16" i="7"/>
  <c r="E16" i="7"/>
  <c r="F15" i="7"/>
  <c r="E15" i="7" s="1"/>
  <c r="G15" i="7" s="1"/>
  <c r="F14" i="7"/>
  <c r="E14" i="7"/>
  <c r="G14" i="7" s="1"/>
  <c r="F13" i="7"/>
  <c r="E13" i="7"/>
  <c r="G13" i="7" s="1"/>
  <c r="G12" i="7"/>
  <c r="F12" i="7"/>
  <c r="E12" i="7"/>
  <c r="F11" i="7"/>
  <c r="E11" i="7" s="1"/>
  <c r="G11" i="7" s="1"/>
  <c r="F10" i="7"/>
  <c r="E10" i="7"/>
  <c r="G10" i="7" s="1"/>
  <c r="F9" i="7"/>
  <c r="F40" i="7" s="1"/>
  <c r="E9" i="7"/>
  <c r="G9" i="7" s="1"/>
  <c r="F39" i="8"/>
  <c r="E39" i="8" s="1"/>
  <c r="G39" i="8" s="1"/>
  <c r="F38" i="8"/>
  <c r="E38" i="8"/>
  <c r="G38" i="8" s="1"/>
  <c r="F37" i="8"/>
  <c r="E37" i="8"/>
  <c r="G37" i="8" s="1"/>
  <c r="G36" i="8"/>
  <c r="F36" i="8"/>
  <c r="E36" i="8"/>
  <c r="F35" i="8"/>
  <c r="E35" i="8" s="1"/>
  <c r="G35" i="8" s="1"/>
  <c r="F34" i="8"/>
  <c r="E34" i="8"/>
  <c r="G34" i="8" s="1"/>
  <c r="F33" i="8"/>
  <c r="E33" i="8"/>
  <c r="G33" i="8" s="1"/>
  <c r="G32" i="8"/>
  <c r="F32" i="8"/>
  <c r="E32" i="8"/>
  <c r="F31" i="8"/>
  <c r="E31" i="8" s="1"/>
  <c r="G31" i="8" s="1"/>
  <c r="F30" i="8"/>
  <c r="E30" i="8" s="1"/>
  <c r="G30" i="8" s="1"/>
  <c r="F29" i="8"/>
  <c r="E29" i="8"/>
  <c r="G29" i="8" s="1"/>
  <c r="G28" i="8"/>
  <c r="F28" i="8"/>
  <c r="E28" i="8"/>
  <c r="F27" i="8"/>
  <c r="E27" i="8" s="1"/>
  <c r="G27" i="8" s="1"/>
  <c r="F26" i="8"/>
  <c r="E26" i="8"/>
  <c r="G26" i="8" s="1"/>
  <c r="F25" i="8"/>
  <c r="E25" i="8"/>
  <c r="G25" i="8" s="1"/>
  <c r="G24" i="8"/>
  <c r="F24" i="8"/>
  <c r="E24" i="8"/>
  <c r="F23" i="8"/>
  <c r="E23" i="8" s="1"/>
  <c r="G23" i="8" s="1"/>
  <c r="F22" i="8"/>
  <c r="E22" i="8"/>
  <c r="G22" i="8" s="1"/>
  <c r="F21" i="8"/>
  <c r="E21" i="8"/>
  <c r="G21" i="8" s="1"/>
  <c r="G20" i="8"/>
  <c r="F20" i="8"/>
  <c r="E20" i="8"/>
  <c r="F19" i="8"/>
  <c r="E19" i="8" s="1"/>
  <c r="G19" i="8" s="1"/>
  <c r="F18" i="8"/>
  <c r="E18" i="8"/>
  <c r="G18" i="8" s="1"/>
  <c r="F17" i="8"/>
  <c r="E17" i="8"/>
  <c r="G17" i="8" s="1"/>
  <c r="G16" i="8"/>
  <c r="F16" i="8"/>
  <c r="E16" i="8"/>
  <c r="F15" i="8"/>
  <c r="E15" i="8" s="1"/>
  <c r="G15" i="8" s="1"/>
  <c r="F14" i="8"/>
  <c r="E14" i="8"/>
  <c r="G14" i="8" s="1"/>
  <c r="F13" i="8"/>
  <c r="E13" i="8"/>
  <c r="G13" i="8" s="1"/>
  <c r="G12" i="8"/>
  <c r="F12" i="8"/>
  <c r="E12" i="8"/>
  <c r="F11" i="8"/>
  <c r="E11" i="8" s="1"/>
  <c r="G11" i="8" s="1"/>
  <c r="F10" i="8"/>
  <c r="E10" i="8"/>
  <c r="G10" i="8" s="1"/>
  <c r="F9" i="8"/>
  <c r="E9" i="8"/>
  <c r="G9" i="8" s="1"/>
  <c r="E9" i="6"/>
  <c r="E39" i="6"/>
  <c r="G39" i="6" s="1"/>
  <c r="F39" i="6"/>
  <c r="F38" i="6"/>
  <c r="E38" i="6" s="1"/>
  <c r="G38" i="6" s="1"/>
  <c r="F37" i="6"/>
  <c r="E37" i="6"/>
  <c r="G37" i="6" s="1"/>
  <c r="F36" i="6"/>
  <c r="E36" i="6"/>
  <c r="G36" i="6" s="1"/>
  <c r="G35" i="6"/>
  <c r="F35" i="6"/>
  <c r="E35" i="6"/>
  <c r="F34" i="6"/>
  <c r="E34" i="6" s="1"/>
  <c r="G34" i="6" s="1"/>
  <c r="F33" i="6"/>
  <c r="E33" i="6" s="1"/>
  <c r="G33" i="6" s="1"/>
  <c r="F32" i="6"/>
  <c r="E32" i="6"/>
  <c r="G32" i="6" s="1"/>
  <c r="G31" i="6"/>
  <c r="F31" i="6"/>
  <c r="E31" i="6"/>
  <c r="F30" i="6"/>
  <c r="E30" i="6" s="1"/>
  <c r="G30" i="6" s="1"/>
  <c r="F29" i="6"/>
  <c r="E29" i="6"/>
  <c r="G29" i="6" s="1"/>
  <c r="F28" i="6"/>
  <c r="E28" i="6"/>
  <c r="G28" i="6" s="1"/>
  <c r="F27" i="6"/>
  <c r="E27" i="6"/>
  <c r="G27" i="6" s="1"/>
  <c r="F26" i="6"/>
  <c r="E26" i="6" s="1"/>
  <c r="G26" i="6" s="1"/>
  <c r="F25" i="6"/>
  <c r="E25" i="6"/>
  <c r="G25" i="6" s="1"/>
  <c r="F24" i="6"/>
  <c r="E24" i="6"/>
  <c r="G24" i="6" s="1"/>
  <c r="G23" i="6"/>
  <c r="F23" i="6"/>
  <c r="E23" i="6"/>
  <c r="F22" i="6"/>
  <c r="E22" i="6" s="1"/>
  <c r="G22" i="6" s="1"/>
  <c r="F21" i="6"/>
  <c r="E21" i="6"/>
  <c r="G21" i="6" s="1"/>
  <c r="F20" i="6"/>
  <c r="E20" i="6"/>
  <c r="G20" i="6" s="1"/>
  <c r="G19" i="6"/>
  <c r="F19" i="6"/>
  <c r="E19" i="6"/>
  <c r="F18" i="6"/>
  <c r="E18" i="6" s="1"/>
  <c r="G18" i="6" s="1"/>
  <c r="F17" i="6"/>
  <c r="E17" i="6"/>
  <c r="G17" i="6" s="1"/>
  <c r="F16" i="6"/>
  <c r="E16" i="6"/>
  <c r="G16" i="6" s="1"/>
  <c r="G15" i="6"/>
  <c r="F15" i="6"/>
  <c r="E15" i="6"/>
  <c r="F14" i="6"/>
  <c r="E14" i="6" s="1"/>
  <c r="G14" i="6" s="1"/>
  <c r="F13" i="6"/>
  <c r="E13" i="6"/>
  <c r="G13" i="6" s="1"/>
  <c r="F12" i="6"/>
  <c r="E12" i="6"/>
  <c r="G12" i="6" s="1"/>
  <c r="G11" i="6"/>
  <c r="F11" i="6"/>
  <c r="E11" i="6"/>
  <c r="F10" i="6"/>
  <c r="E10" i="6" s="1"/>
  <c r="G10" i="6" s="1"/>
  <c r="F9" i="6"/>
  <c r="G9" i="6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9" i="3"/>
  <c r="F10" i="3"/>
  <c r="F11" i="3"/>
  <c r="F12" i="3"/>
  <c r="E12" i="3" s="1"/>
  <c r="F13" i="3"/>
  <c r="E13" i="3" s="1"/>
  <c r="F14" i="3"/>
  <c r="F15" i="3"/>
  <c r="F16" i="3"/>
  <c r="E16" i="3" s="1"/>
  <c r="F17" i="3"/>
  <c r="E17" i="3" s="1"/>
  <c r="F18" i="3"/>
  <c r="F19" i="3"/>
  <c r="F20" i="3"/>
  <c r="E20" i="3" s="1"/>
  <c r="F21" i="3"/>
  <c r="E21" i="3" s="1"/>
  <c r="F22" i="3"/>
  <c r="F23" i="3"/>
  <c r="F24" i="3"/>
  <c r="E24" i="3" s="1"/>
  <c r="F25" i="3"/>
  <c r="E25" i="3" s="1"/>
  <c r="F26" i="3"/>
  <c r="F27" i="3"/>
  <c r="F28" i="3"/>
  <c r="E28" i="3" s="1"/>
  <c r="F29" i="3"/>
  <c r="E29" i="3" s="1"/>
  <c r="F30" i="3"/>
  <c r="F31" i="3"/>
  <c r="F32" i="3"/>
  <c r="E32" i="3" s="1"/>
  <c r="F33" i="3"/>
  <c r="E33" i="3" s="1"/>
  <c r="F34" i="3"/>
  <c r="F35" i="3"/>
  <c r="F36" i="3"/>
  <c r="E36" i="3" s="1"/>
  <c r="F37" i="3"/>
  <c r="E37" i="3" s="1"/>
  <c r="F38" i="3"/>
  <c r="F9" i="3"/>
  <c r="E10" i="3"/>
  <c r="E11" i="3"/>
  <c r="E14" i="3"/>
  <c r="E15" i="3"/>
  <c r="E18" i="3"/>
  <c r="E19" i="3"/>
  <c r="E22" i="3"/>
  <c r="E23" i="3"/>
  <c r="E26" i="3"/>
  <c r="E27" i="3"/>
  <c r="E30" i="3"/>
  <c r="E31" i="3"/>
  <c r="E34" i="3"/>
  <c r="E35" i="3"/>
  <c r="E38" i="3"/>
  <c r="E9" i="3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10" i="1"/>
  <c r="G11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10" i="2"/>
  <c r="E10" i="2" s="1"/>
  <c r="G10" i="2" s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E11" i="2"/>
  <c r="G11" i="2" s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29" i="2" s="1"/>
  <c r="E30" i="2"/>
  <c r="E31" i="2"/>
  <c r="E32" i="2"/>
  <c r="E33" i="2"/>
  <c r="E34" i="2"/>
  <c r="E35" i="2"/>
  <c r="E36" i="2"/>
  <c r="E37" i="2"/>
  <c r="E38" i="2"/>
  <c r="E39" i="2"/>
  <c r="F9" i="2"/>
  <c r="F11" i="1"/>
  <c r="F12" i="1"/>
  <c r="E12" i="1" s="1"/>
  <c r="G12" i="1" s="1"/>
  <c r="F13" i="1"/>
  <c r="E13" i="1" s="1"/>
  <c r="G13" i="1" s="1"/>
  <c r="F14" i="1"/>
  <c r="E14" i="1" s="1"/>
  <c r="F15" i="1"/>
  <c r="F16" i="1"/>
  <c r="F17" i="1"/>
  <c r="F18" i="1"/>
  <c r="E18" i="1" s="1"/>
  <c r="F19" i="1"/>
  <c r="F20" i="1"/>
  <c r="F21" i="1"/>
  <c r="F22" i="1"/>
  <c r="E22" i="1" s="1"/>
  <c r="F23" i="1"/>
  <c r="F24" i="1"/>
  <c r="F25" i="1"/>
  <c r="F26" i="1"/>
  <c r="E26" i="1" s="1"/>
  <c r="F27" i="1"/>
  <c r="F28" i="1"/>
  <c r="F29" i="1"/>
  <c r="F30" i="1"/>
  <c r="E30" i="1" s="1"/>
  <c r="F31" i="1"/>
  <c r="F32" i="1"/>
  <c r="F33" i="1"/>
  <c r="F34" i="1"/>
  <c r="E34" i="1" s="1"/>
  <c r="F35" i="1"/>
  <c r="F36" i="1"/>
  <c r="F37" i="1"/>
  <c r="F38" i="1"/>
  <c r="E38" i="1" s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11" i="1"/>
  <c r="E15" i="1"/>
  <c r="E16" i="1"/>
  <c r="E17" i="1"/>
  <c r="F10" i="1"/>
  <c r="E10" i="1" s="1"/>
  <c r="F9" i="1"/>
  <c r="E9" i="1" s="1"/>
  <c r="F40" i="6" l="1"/>
  <c r="C40" i="6" s="1"/>
  <c r="G40" i="6" s="1"/>
  <c r="F40" i="8"/>
  <c r="F40" i="2"/>
  <c r="C40" i="2" s="1"/>
  <c r="E9" i="2"/>
  <c r="G9" i="2" s="1"/>
  <c r="F40" i="10"/>
  <c r="E11" i="9"/>
  <c r="G11" i="9" s="1"/>
  <c r="G9" i="1"/>
  <c r="J2" i="1"/>
  <c r="C40" i="8" l="1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P3" i="2"/>
  <c r="S3" i="2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P2" i="2"/>
  <c r="Q2" i="2"/>
  <c r="R2" i="2"/>
  <c r="S2" i="2"/>
  <c r="O2" i="2"/>
  <c r="P42" i="2"/>
  <c r="P3" i="3" s="1"/>
  <c r="P42" i="3" s="1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I118" i="13" s="1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101" i="13" s="1"/>
  <c r="R101" i="12"/>
  <c r="I118" i="12" s="1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I118" i="11" s="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101" i="11" s="1"/>
  <c r="R101" i="5"/>
  <c r="I118" i="5" s="1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I118" i="10" s="1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101" i="10" s="1"/>
  <c r="R101" i="9"/>
  <c r="I118" i="9" s="1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I118" i="7" s="1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101" i="7" s="1"/>
  <c r="R101" i="8"/>
  <c r="I118" i="8" s="1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101" i="8" s="1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N101" i="6"/>
  <c r="M101" i="6"/>
  <c r="L101" i="6"/>
  <c r="J26" i="6" s="1"/>
  <c r="K101" i="6"/>
  <c r="J101" i="6"/>
  <c r="I101" i="6"/>
  <c r="H101" i="6"/>
  <c r="J22" i="6" s="1"/>
  <c r="G101" i="6"/>
  <c r="F101" i="6"/>
  <c r="E101" i="6"/>
  <c r="D101" i="6"/>
  <c r="J12" i="6" s="1"/>
  <c r="C101" i="6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101" i="3" s="1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101" i="2" s="1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F40" i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O23" i="14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I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I6" i="8"/>
  <c r="A1" i="8"/>
  <c r="A1" i="6"/>
  <c r="J4" i="6"/>
  <c r="J29" i="6"/>
  <c r="J28" i="6"/>
  <c r="J27" i="6"/>
  <c r="J25" i="6"/>
  <c r="J24" i="6"/>
  <c r="J23" i="6"/>
  <c r="J21" i="6"/>
  <c r="J20" i="6"/>
  <c r="J19" i="6"/>
  <c r="J11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30" i="2"/>
  <c r="J28" i="2"/>
  <c r="J26" i="2"/>
  <c r="J24" i="2"/>
  <c r="J22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J40" i="3" l="1"/>
  <c r="I112" i="6"/>
  <c r="I116" i="6" s="1"/>
  <c r="I120" i="6" s="1"/>
  <c r="I112" i="1"/>
  <c r="I116" i="1" s="1"/>
  <c r="I120" i="1" s="1"/>
  <c r="J4" i="1"/>
  <c r="K4" i="1" s="1"/>
  <c r="K4" i="2" s="1"/>
  <c r="I122" i="5"/>
  <c r="C110" i="5"/>
  <c r="I106" i="1"/>
  <c r="I104" i="2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6" i="14"/>
  <c r="E17" i="14"/>
  <c r="J19" i="2"/>
  <c r="J21" i="3"/>
  <c r="G18" i="14"/>
  <c r="J32" i="13"/>
  <c r="N27" i="14"/>
  <c r="K23" i="14"/>
  <c r="G106" i="1"/>
  <c r="G104" i="2" s="1"/>
  <c r="G16" i="14"/>
  <c r="J21" i="1"/>
  <c r="K21" i="1" s="1"/>
  <c r="K106" i="1"/>
  <c r="K104" i="2" s="1"/>
  <c r="O106" i="1"/>
  <c r="O104" i="2" s="1"/>
  <c r="O16" i="14"/>
  <c r="J21" i="2"/>
  <c r="G17" i="14"/>
  <c r="I118" i="2"/>
  <c r="I112" i="3"/>
  <c r="I116" i="3" s="1"/>
  <c r="I120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6" i="14"/>
  <c r="L106" i="1"/>
  <c r="L104" i="2" s="1"/>
  <c r="L16" i="14"/>
  <c r="P106" i="1"/>
  <c r="P104" i="2" s="1"/>
  <c r="P106" i="2" s="1"/>
  <c r="P104" i="3" s="1"/>
  <c r="P16" i="14"/>
  <c r="I118" i="3"/>
  <c r="I112" i="2"/>
  <c r="I116" i="2" s="1"/>
  <c r="I120" i="2" s="1"/>
  <c r="X101" i="6"/>
  <c r="C110" i="6" s="1"/>
  <c r="J40" i="7"/>
  <c r="I122" i="10" s="1"/>
  <c r="X101" i="8"/>
  <c r="X101" i="9"/>
  <c r="I124" i="9" s="1"/>
  <c r="X101" i="5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11"/>
  <c r="I120" i="8"/>
  <c r="I120" i="12"/>
  <c r="I120" i="5"/>
  <c r="I120" i="10"/>
  <c r="I120" i="9"/>
  <c r="I120" i="7"/>
  <c r="J8" i="10"/>
  <c r="J8" i="13"/>
  <c r="J16" i="13" s="1"/>
  <c r="J35" i="13" s="1"/>
  <c r="J14" i="13"/>
  <c r="J27" i="14"/>
  <c r="H27" i="14"/>
  <c r="F27" i="14"/>
  <c r="D27" i="14"/>
  <c r="J40" i="13"/>
  <c r="C110" i="13" s="1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6" i="9" s="1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J16" i="6" s="1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J16" i="3" s="1"/>
  <c r="J35" i="3" s="1"/>
  <c r="O18" i="14"/>
  <c r="M18" i="14"/>
  <c r="K18" i="14"/>
  <c r="I18" i="14"/>
  <c r="E18" i="14"/>
  <c r="G106" i="2"/>
  <c r="I106" i="2"/>
  <c r="I104" i="3" s="1"/>
  <c r="K106" i="2"/>
  <c r="K104" i="3" s="1"/>
  <c r="O106" i="2"/>
  <c r="H106" i="2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J16" i="2" s="1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E106" i="2"/>
  <c r="D16" i="14"/>
  <c r="D106" i="2"/>
  <c r="X101" i="3"/>
  <c r="J16" i="10" l="1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35" i="9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I124" i="11"/>
  <c r="K26" i="2"/>
  <c r="L104" i="3"/>
  <c r="H104" i="3"/>
  <c r="O104" i="3"/>
  <c r="K21" i="2"/>
  <c r="G104" i="3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35" i="10" s="1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L106" i="3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K16" i="1" s="1"/>
  <c r="X106" i="1"/>
  <c r="K28" i="2"/>
  <c r="K24" i="2"/>
  <c r="K25" i="2"/>
  <c r="J35" i="2"/>
  <c r="K11" i="2"/>
  <c r="K8" i="2"/>
  <c r="J32" i="1"/>
  <c r="K8" i="3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O106" i="3"/>
  <c r="O104" i="6" s="1"/>
  <c r="O106" i="6" s="1"/>
  <c r="K30" i="2"/>
  <c r="G106" i="3"/>
  <c r="G104" i="6" s="1"/>
  <c r="G106" i="6" s="1"/>
  <c r="K22" i="2"/>
  <c r="K19" i="1"/>
  <c r="K32" i="1" s="1"/>
  <c r="P106" i="3"/>
  <c r="K8" i="6" l="1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2" i="3"/>
  <c r="H104" i="6"/>
  <c r="H106" i="6" s="1"/>
  <c r="H104" i="8" s="1"/>
  <c r="H106" i="8" s="1"/>
  <c r="K25" i="3"/>
  <c r="K104" i="6"/>
  <c r="K106" i="6" s="1"/>
  <c r="K104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35" i="1"/>
  <c r="K8" i="8"/>
  <c r="K8" i="11"/>
  <c r="K21" i="3"/>
  <c r="L104" i="8"/>
  <c r="L106" i="8" s="1"/>
  <c r="K26" i="6"/>
  <c r="K29" i="3"/>
  <c r="K12" i="3"/>
  <c r="I104" i="8"/>
  <c r="I106" i="8" s="1"/>
  <c r="K23" i="6"/>
  <c r="K4" i="13"/>
  <c r="K8" i="13" s="1"/>
  <c r="K8" i="12"/>
  <c r="K28" i="3"/>
  <c r="K19" i="3"/>
  <c r="K20" i="3"/>
  <c r="K106" i="8"/>
  <c r="K25" i="6"/>
  <c r="K32" i="2"/>
  <c r="X104" i="3"/>
  <c r="K30" i="6" l="1"/>
  <c r="K22" i="6"/>
  <c r="K24" i="6"/>
  <c r="K27" i="6"/>
  <c r="X106" i="3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2" i="6" s="1"/>
  <c r="C112" i="3"/>
  <c r="C114" i="3" s="1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04" i="8" l="1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<sst xmlns="http://schemas.openxmlformats.org/spreadsheetml/2006/main" count="3810" uniqueCount="156">
  <si>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</si>
  <si>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</si>
  <si>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</si>
  <si>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</si>
  <si>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</si>
  <si>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</si>
  <si>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</si>
  <si>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</si>
  <si>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</si>
  <si>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</si>
  <si>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</si>
  <si>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</si>
  <si>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</si>
  <si>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</si>
  <si>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</si>
  <si>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</si>
  <si>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</si>
  <si>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</si>
  <si>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</si>
  <si>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</si>
  <si>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</si>
  <si>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</si>
  <si>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</si>
  <si>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</si>
  <si>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</si>
  <si>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</si>
  <si>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</si>
  <si>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</si>
  <si>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</si>
  <si>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</si>
  <si>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</si>
  <si>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</si>
  <si>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</si>
  <si>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</si>
  <si>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</si>
  <si>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</si>
  <si>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</si>
  <si>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** - Please ensure you read the last worksheet entitled "Important" before using any of these figures to complete a tax return or tax credit claim.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</si>
  <si>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</si>
  <si>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</si>
  <si>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</si>
  <si>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</si>
  <si>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</si>
  <si>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</si>
  <si>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</si>
  <si>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</si>
  <si>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</si>
  <si>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</si>
  <si>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</si>
  <si>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</si>
  <si>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</si>
  <si>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</si>
  <si>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</si>
  <si>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</si>
  <si>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</si>
  <si>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</si>
  <si>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</si>
  <si>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</si>
  <si>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</si>
  <si>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</si>
  <si>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</si>
  <si>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</si>
  <si>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</si>
  <si>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</si>
  <si>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</si>
  <si>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</si>
  <si>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</si>
  <si>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</si>
  <si>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</si>
  <si>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</si>
  <si>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</si>
  <si>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</si>
  <si>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</si>
  <si>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</si>
  <si>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</si>
  <si>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</si>
  <si>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</si>
  <si>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</si>
  <si>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</si>
  <si>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</si>
  <si>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</si>
  <si>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</si>
  <si>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</si>
  <si>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</si>
  <si>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</si>
  <si>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</si>
  <si>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</si>
  <si>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</si>
  <si>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</si>
  <si>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</si>
  <si>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</si>
  <si>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</si>
  <si>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</si>
  <si>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</si>
  <si>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</si>
  <si>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</si>
  <si>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</si>
  <si>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</si>
  <si>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</si>
  <si>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</si>
  <si>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</si>
  <si>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</si>
  <si>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</si>
  <si>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</si>
  <si>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</si>
  <si>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</si>
  <si>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</si>
  <si>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</si>
  <si>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</si>
  <si>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</si>
  <si>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</si>
  <si>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</si>
  <si>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</si>
  <si>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</si>
  <si>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</si>
  <si>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</si>
  <si>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</si>
  <si>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</si>
  <si>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</si>
  <si>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</si>
  <si>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</si>
  <si>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</si>
  <si>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</si>
  <si>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</si>
  <si>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</si>
  <si>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</si>
  <si>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</si>
  <si>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</si>
  <si>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Month 1 - April 2018</t>
  </si>
  <si>
    <t>Brought forward VAT figures February 2018 (if required - see instructions)</t>
  </si>
  <si>
    <t>Brought forward VAT figures March 2018 (if required - see instructions)</t>
  </si>
  <si>
    <t>Year 2018/2019 to date</t>
  </si>
  <si>
    <t>Month 2 - May 2018</t>
  </si>
  <si>
    <t>Month 3 - June 2018</t>
  </si>
  <si>
    <t>Month 4 - July 2018</t>
  </si>
  <si>
    <t>Month 5 - August 2018</t>
  </si>
  <si>
    <t>Month 6 - September 2018</t>
  </si>
  <si>
    <t>Month 7 - October 2018</t>
  </si>
  <si>
    <t>Month 8 - November 2018</t>
  </si>
  <si>
    <t>Month 9 - December 2018</t>
  </si>
  <si>
    <t>Month 10 - January 2019</t>
  </si>
  <si>
    <t>Month 11 - February 2019</t>
  </si>
  <si>
    <t>Month 12 - March 2019</t>
  </si>
  <si>
    <t>Period 01/04/2018 to 31/03/2019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</si>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</sst>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28575</xdr:rowOff>
    </xdr:from>
    <xdr:to>
      <xdr:col>17</xdr:col>
      <xdr:colOff>608652</xdr:colOff>
      <xdr:row>26</xdr:row>
      <xdr:rowOff>36392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1850C76-4E62-4D0B-9B54-FDB8D77E0C36}"/>
            </a:ext>
          </a:extLst>
        </xdr:cNvPr>
        <xdr:cNvGrpSpPr/>
      </xdr:nvGrpSpPr>
      <xdr:grpSpPr>
        <a:xfrm>
          <a:off x="674543" y="3677862"/>
          <a:ext cx="11239418" cy="1919745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36D0FC42-1F3E-4C1D-A174-936AC46DCA5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4B3E8DB0-ADC3-4D55-A874-6F79EEA4C06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walton/Downloads/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workbookViewId="0">
      <selection activeCell="M6" sqref="M6:O6"/>
    </sheetView>
  </sheetViews>
  <sheetFormatPr defaultRowHeight="15.05" x14ac:dyDescent="0.3"/>
  <sheetData>
    <row r="1" spans="1:19" ht="21.6" customHeight="1" x14ac:dyDescent="0.3"/>
    <row r="2" spans="1:19" ht="20.3" x14ac:dyDescent="0.35">
      <c r="B2" s="126" t="s">
        <v>86</v>
      </c>
      <c r="L2" s="127" t="s">
        <v>87</v>
      </c>
      <c r="M2" s="127"/>
      <c r="N2" s="127"/>
      <c r="O2" s="3" t="s">
        <v>88</v>
      </c>
      <c r="P2" s="127"/>
      <c r="Q2" s="127"/>
      <c r="R2" s="127"/>
    </row>
    <row r="3" spans="1:19" ht="20.3" x14ac:dyDescent="0.35">
      <c r="B3" s="128"/>
      <c r="I3" s="142" t="s">
        <v>81</v>
      </c>
      <c r="J3" s="142"/>
      <c r="L3" s="127"/>
      <c r="M3" s="127"/>
      <c r="N3" s="127"/>
      <c r="O3" s="127"/>
      <c r="P3" s="127"/>
      <c r="Q3" s="127"/>
      <c r="R3" s="127"/>
    </row>
    <row r="4" spans="1:19" s="133" customFormat="1" ht="18.350000000000001" x14ac:dyDescent="0.35">
      <c r="A4" s="129" t="s">
        <v>89</v>
      </c>
      <c r="B4" s="130" t="s">
        <v>90</v>
      </c>
      <c r="C4" s="131" t="s">
        <v>91</v>
      </c>
      <c r="D4" s="132"/>
      <c r="E4" s="132"/>
      <c r="F4" s="132"/>
      <c r="G4" s="132"/>
      <c r="H4" s="132"/>
      <c r="I4" s="132"/>
      <c r="J4" s="132"/>
      <c r="K4" s="132"/>
      <c r="L4" s="127" t="s">
        <v>92</v>
      </c>
      <c r="M4" s="127"/>
      <c r="N4" s="127"/>
      <c r="O4" s="127"/>
      <c r="P4" s="127"/>
      <c r="Q4" s="127"/>
      <c r="R4" s="127"/>
      <c r="S4" s="132"/>
    </row>
    <row r="5" spans="1:19" s="133" customFormat="1" ht="18.350000000000001" x14ac:dyDescent="0.35">
      <c r="A5" s="129" t="s">
        <v>89</v>
      </c>
      <c r="B5" s="130" t="s">
        <v>90</v>
      </c>
      <c r="C5" s="131" t="s">
        <v>93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350000000000001" x14ac:dyDescent="0.35">
      <c r="A6" s="129" t="s">
        <v>89</v>
      </c>
      <c r="B6" s="130" t="s">
        <v>90</v>
      </c>
      <c r="C6" s="131" t="s">
        <v>94</v>
      </c>
      <c r="D6" s="132"/>
      <c r="E6" s="132"/>
      <c r="F6" s="132"/>
      <c r="G6" s="132"/>
      <c r="H6" s="132"/>
      <c r="I6" s="132"/>
      <c r="J6" s="132"/>
      <c r="K6" s="132"/>
      <c r="L6" s="127" t="s">
        <v>95</v>
      </c>
      <c r="M6" s="143" t="s">
        <v>96</v>
      </c>
      <c r="N6" s="143"/>
      <c r="O6" s="143"/>
      <c r="P6" s="127"/>
      <c r="Q6" s="127"/>
      <c r="R6" s="127"/>
      <c r="S6" s="132"/>
    </row>
    <row r="7" spans="1:19" s="133" customFormat="1" ht="18.350000000000001" x14ac:dyDescent="0.35">
      <c r="A7" s="129" t="s">
        <v>89</v>
      </c>
      <c r="B7" s="130" t="s">
        <v>90</v>
      </c>
      <c r="C7" s="131" t="s">
        <v>97</v>
      </c>
      <c r="D7" s="132"/>
      <c r="E7" s="132"/>
      <c r="F7" s="132"/>
      <c r="G7" s="132"/>
      <c r="H7" s="132"/>
      <c r="I7" s="132"/>
      <c r="J7" s="132"/>
      <c r="K7" s="132"/>
      <c r="L7" s="127" t="s">
        <v>98</v>
      </c>
      <c r="M7" s="127"/>
      <c r="N7" s="127"/>
      <c r="O7" s="127"/>
      <c r="P7" s="127"/>
      <c r="Q7" s="127"/>
      <c r="R7" s="127"/>
      <c r="S7" s="132"/>
    </row>
    <row r="8" spans="1:19" s="133" customFormat="1" ht="18.350000000000001" x14ac:dyDescent="0.35">
      <c r="A8" s="129" t="s">
        <v>89</v>
      </c>
      <c r="B8" s="130" t="s">
        <v>90</v>
      </c>
      <c r="C8" s="131" t="s">
        <v>99</v>
      </c>
      <c r="D8" s="132"/>
      <c r="E8" s="132"/>
      <c r="F8" s="132"/>
      <c r="G8" s="132"/>
      <c r="H8" s="132"/>
      <c r="I8" s="132"/>
      <c r="J8" s="132"/>
      <c r="K8" s="132"/>
      <c r="L8" s="127" t="s">
        <v>100</v>
      </c>
      <c r="M8" s="127"/>
      <c r="N8" s="127"/>
      <c r="O8" s="127"/>
      <c r="P8" s="143" t="s">
        <v>101</v>
      </c>
      <c r="Q8" s="143"/>
      <c r="R8" s="143"/>
      <c r="S8" s="132"/>
    </row>
    <row r="9" spans="1:19" s="133" customFormat="1" ht="18.350000000000001" x14ac:dyDescent="0.35">
      <c r="A9" s="129" t="s">
        <v>89</v>
      </c>
      <c r="B9" s="130" t="s">
        <v>90</v>
      </c>
      <c r="C9" s="131" t="s">
        <v>102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350000000000001" x14ac:dyDescent="0.35">
      <c r="A10" s="129" t="s">
        <v>89</v>
      </c>
      <c r="B10" s="130" t="s">
        <v>90</v>
      </c>
      <c r="C10" s="131" t="s">
        <v>103</v>
      </c>
      <c r="D10" s="132"/>
      <c r="E10" s="132"/>
      <c r="F10" s="132"/>
      <c r="G10" s="132"/>
      <c r="H10" s="132"/>
      <c r="I10" s="132"/>
      <c r="J10" s="132"/>
      <c r="K10" s="132"/>
      <c r="L10" s="127" t="s">
        <v>104</v>
      </c>
      <c r="M10" s="127"/>
      <c r="N10" s="127"/>
      <c r="O10" s="127"/>
      <c r="P10" s="127"/>
      <c r="Q10" s="127"/>
      <c r="R10" s="127"/>
      <c r="S10" s="132"/>
    </row>
    <row r="11" spans="1:19" s="133" customFormat="1" ht="18.350000000000001" x14ac:dyDescent="0.35">
      <c r="A11" s="129" t="s">
        <v>89</v>
      </c>
      <c r="B11" s="130" t="s">
        <v>90</v>
      </c>
      <c r="C11" s="131" t="s">
        <v>105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350000000000001" x14ac:dyDescent="0.35">
      <c r="A12" s="129" t="s">
        <v>89</v>
      </c>
      <c r="B12" s="130" t="s">
        <v>90</v>
      </c>
      <c r="C12" s="131" t="s">
        <v>106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350000000000001" x14ac:dyDescent="0.35">
      <c r="A13" s="129" t="s">
        <v>89</v>
      </c>
      <c r="B13" s="130" t="s">
        <v>90</v>
      </c>
      <c r="C13" s="131" t="s">
        <v>107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3"/>
    <row r="15" spans="1:19" ht="18.350000000000001" x14ac:dyDescent="0.35">
      <c r="B15" s="134" t="s">
        <v>108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Y3qhBWGU8lOygvGIdAuTMQgmf2k462WSbLHgVB3aS1Tc5Wfqem7NgZOuiRqfH1DKBcJdl4b6FgjrHCpIdvVW7Q==" saltValue="5fGeQWwMXq3XNzxASSjokA==" spinCount="100000" sheet="1" objects="1" scenarios="1" selectLockedCells="1"/>
  <mergeCells count="3">
    <mergeCell ref="I3:J3"/>
    <mergeCell ref="M6:O6"/>
    <mergeCell ref="P8:R8"/>
  </mergeCells>
  <hyperlinks>
    <hyperlink ref="P8" r:id="rId1" xr:uid="{00000000-0004-0000-0000-000000000000}"/>
    <hyperlink ref="M6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6640625" customWidth="1"/>
    <col min="2" max="2" width="25.88671875" customWidth="1"/>
    <col min="3" max="4" width="20.33203125" customWidth="1"/>
    <col min="5" max="5" width="20.33203125" bestFit="1" customWidth="1"/>
    <col min="6" max="8" width="20.33203125" customWidth="1"/>
    <col min="9" max="11" width="24.6640625" customWidth="1"/>
    <col min="12" max="12" width="22.6640625" customWidth="1"/>
    <col min="13" max="13" width="25.6640625" customWidth="1"/>
    <col min="14" max="18" width="23.6640625" customWidth="1"/>
    <col min="19" max="19" width="23.88671875" customWidth="1"/>
    <col min="20" max="20" width="20.109375" customWidth="1"/>
    <col min="21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8 - November 2018</v>
      </c>
      <c r="K2" s="72" t="str">
        <f>'October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138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('October 2018'!O42)</f>
        <v>0</v>
      </c>
      <c r="P3" s="121">
        <f>('October 2018'!P42)</f>
        <v>0</v>
      </c>
      <c r="Q3" s="121">
        <f>('October 2018'!Q42)</f>
        <v>0</v>
      </c>
      <c r="R3" s="121">
        <f>('October 2018'!R42)</f>
        <v>0</v>
      </c>
      <c r="S3" s="122">
        <f>('October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SUM('October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43405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43406</v>
      </c>
      <c r="B10" s="9" t="s">
        <v>65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43407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43408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43409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43410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43411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43412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43413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43414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43415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43416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43417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43418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43419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43420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43421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43422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43423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43424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43425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43426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43427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43428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43429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43430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43431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43432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43433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43434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95"/>
      <c r="B39" s="9"/>
      <c r="C39" s="40"/>
      <c r="D39" s="40"/>
      <c r="E39" s="42"/>
      <c r="F39" s="42"/>
      <c r="G39" s="43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SUM('October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s="65" customFormat="1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43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43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43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43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43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43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43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43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43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43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43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43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43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43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43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43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43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SUM('October 2018'!C106)</f>
        <v>0</v>
      </c>
      <c r="D104" s="41">
        <f>SUM('October 2018'!D106)</f>
        <v>0</v>
      </c>
      <c r="E104" s="41">
        <f>SUM('October 2018'!E106)</f>
        <v>0</v>
      </c>
      <c r="F104" s="41">
        <f>SUM('October 2018'!F106)</f>
        <v>0</v>
      </c>
      <c r="G104" s="41">
        <f>SUM('October 2018'!G106)</f>
        <v>0</v>
      </c>
      <c r="H104" s="41">
        <f>SUM('October 2018'!H106)</f>
        <v>0</v>
      </c>
      <c r="I104" s="41">
        <f>SUM('October 2018'!I106)</f>
        <v>0</v>
      </c>
      <c r="J104" s="41">
        <f>SUM('October 2018'!J106)</f>
        <v>0</v>
      </c>
      <c r="K104" s="41">
        <f>SUM('October 2018'!K106)</f>
        <v>0</v>
      </c>
      <c r="L104" s="41">
        <f>SUM('October 2018'!L106)</f>
        <v>0</v>
      </c>
      <c r="M104" s="41">
        <f>SUM('October 2018'!M106)</f>
        <v>0</v>
      </c>
      <c r="N104" s="41">
        <f>SUM('October 2018'!N106)</f>
        <v>0</v>
      </c>
      <c r="O104" s="41">
        <f>SUM('October 2018'!O106)</f>
        <v>0</v>
      </c>
      <c r="P104" s="41">
        <f>SUM('October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SUM('October 2018'!C114)</f>
        <v>0</v>
      </c>
      <c r="F112" s="45" t="s">
        <v>58</v>
      </c>
      <c r="G112" s="10"/>
      <c r="H112" s="10"/>
      <c r="I112" s="52">
        <f>(F40+'September 2018'!F40+'October 2018'!F40)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(R101+'September 2018'!R101+'October 2018'!R101)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SUM(J40+'September 2018'!J40+'October 2018'!J40)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SUM(X101+'September 2018'!X101+'October 2018'!X101)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7ptPYIMgFQZOdGlc4iVu0/BzTOMLUQB6a37uYpum8ea+tzMuMDO1CWAfqXQxi/z0fqsh7Lejb1tfnI+rj9afUQ==" saltValue="okykQB+CHly6XPtO2bDF5A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5546875" customWidth="1"/>
    <col min="2" max="2" width="25.6640625" customWidth="1"/>
    <col min="3" max="4" width="20.33203125" customWidth="1"/>
    <col min="5" max="5" width="20.33203125" bestFit="1" customWidth="1"/>
    <col min="6" max="8" width="20.33203125" customWidth="1"/>
    <col min="9" max="11" width="24.6640625" customWidth="1"/>
    <col min="12" max="12" width="22.6640625" customWidth="1"/>
    <col min="13" max="13" width="25.6640625" customWidth="1"/>
    <col min="14" max="14" width="23.5546875" customWidth="1"/>
    <col min="15" max="16" width="23.6640625" customWidth="1"/>
    <col min="17" max="17" width="23.88671875" customWidth="1"/>
    <col min="18" max="18" width="23.5546875" customWidth="1"/>
    <col min="19" max="19" width="23.6640625" customWidth="1"/>
    <col min="20" max="20" width="20.33203125" customWidth="1"/>
    <col min="21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9 - December 2018</v>
      </c>
      <c r="K2" s="72" t="str">
        <f>'November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139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('November 2018'!O42)</f>
        <v>0</v>
      </c>
      <c r="P3" s="121">
        <f>('November 2018'!P42)</f>
        <v>0</v>
      </c>
      <c r="Q3" s="121">
        <f>('November 2018'!Q42)</f>
        <v>0</v>
      </c>
      <c r="R3" s="121">
        <f>('November 2018'!R42)</f>
        <v>0</v>
      </c>
      <c r="S3" s="122">
        <f>('November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SUM('November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43435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43436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43437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43438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43439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43440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43441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43442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43443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43444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43445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43446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43447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43448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43449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43450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43451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43452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43453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43454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43455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43456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43457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43458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43459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43460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43461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43462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43463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43464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>
        <v>43465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SUM('November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s="65" customFormat="1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43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43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43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43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43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43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43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43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43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43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43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43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43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43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43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43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43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SUM('November 2018'!C106)</f>
        <v>0</v>
      </c>
      <c r="D104" s="41">
        <f>SUM('November 2018'!D106)</f>
        <v>0</v>
      </c>
      <c r="E104" s="41">
        <f>SUM('November 2018'!E106)</f>
        <v>0</v>
      </c>
      <c r="F104" s="41">
        <f>SUM('November 2018'!F106)</f>
        <v>0</v>
      </c>
      <c r="G104" s="41">
        <f>SUM('November 2018'!G106)</f>
        <v>0</v>
      </c>
      <c r="H104" s="41">
        <f>SUM('November 2018'!H106)</f>
        <v>0</v>
      </c>
      <c r="I104" s="41">
        <f>SUM('November 2018'!I106)</f>
        <v>0</v>
      </c>
      <c r="J104" s="41">
        <f>SUM('November 2018'!J106)</f>
        <v>0</v>
      </c>
      <c r="K104" s="41">
        <f>SUM('November 2018'!K106)</f>
        <v>0</v>
      </c>
      <c r="L104" s="41">
        <f>SUM('November 2018'!L106)</f>
        <v>0</v>
      </c>
      <c r="M104" s="41">
        <f>SUM('November 2018'!M106)</f>
        <v>0</v>
      </c>
      <c r="N104" s="41">
        <f>SUM('November 2018'!N106)</f>
        <v>0</v>
      </c>
      <c r="O104" s="41">
        <f>SUM('November 2018'!O106)</f>
        <v>0</v>
      </c>
      <c r="P104" s="41">
        <f>SUM('November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SUM('November 2018'!C114)</f>
        <v>0</v>
      </c>
      <c r="F112" s="45" t="s">
        <v>58</v>
      </c>
      <c r="G112" s="10"/>
      <c r="H112" s="10"/>
      <c r="I112" s="52">
        <f>(F40+'October 2018'!F40+'November 2018'!F40)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(R101+'October 2018'!R101+'November 2018'!R101)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SUM(J40+'October 2018'!J40+'November 2018'!J40)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SUM(X101+'October 2018'!X101+'November 2018'!X101)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b8F0xC1U166F+cmg7SzfCXF0XexJNEGntu1qESHNRevUDYGVbxoNDfpzP1a/KQaYvP6xTWn/Hdgzw1bPuRtmzA==" saltValue="aQnlhrenossnwvV7ieKzAw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6640625" customWidth="1"/>
    <col min="2" max="2" width="25.6640625" customWidth="1"/>
    <col min="3" max="4" width="20.33203125" customWidth="1"/>
    <col min="5" max="5" width="20.33203125" bestFit="1" customWidth="1"/>
    <col min="6" max="8" width="20.33203125" customWidth="1"/>
    <col min="9" max="11" width="24.6640625" customWidth="1"/>
    <col min="12" max="12" width="22.88671875" customWidth="1"/>
    <col min="13" max="13" width="25.6640625" customWidth="1"/>
    <col min="14" max="19" width="23.6640625" customWidth="1"/>
    <col min="20" max="20" width="20.33203125" customWidth="1"/>
    <col min="21" max="21" width="10.6640625" customWidth="1"/>
    <col min="22" max="22" width="10.88671875" customWidth="1"/>
    <col min="23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10 - January 2019</v>
      </c>
      <c r="K2" s="72" t="str">
        <f>'December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140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('December 2018'!O42)</f>
        <v>0</v>
      </c>
      <c r="P3" s="121">
        <f>('December 2018'!P42)</f>
        <v>0</v>
      </c>
      <c r="Q3" s="121">
        <f>('December 2018'!Q42)</f>
        <v>0</v>
      </c>
      <c r="R3" s="121">
        <f>('December 2018'!R42)</f>
        <v>0</v>
      </c>
      <c r="S3" s="121">
        <f>('December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SUM('December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SUM('December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SUM('December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46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43466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43467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43468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43469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43470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43471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43472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43473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43474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43475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43476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43477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43478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43479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43480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43481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43482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43483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43484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43485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43486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43487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43488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43489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43490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43491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43492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43493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43494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43495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>
        <v>43496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SUM('December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SUM('December 2018'!C106)</f>
        <v>0</v>
      </c>
      <c r="D104" s="41">
        <f>SUM('December 2018'!D106)</f>
        <v>0</v>
      </c>
      <c r="E104" s="41">
        <f>SUM('December 2018'!E106)</f>
        <v>0</v>
      </c>
      <c r="F104" s="41">
        <f>SUM('December 2018'!F106)</f>
        <v>0</v>
      </c>
      <c r="G104" s="41">
        <f>SUM('December 2018'!G106)</f>
        <v>0</v>
      </c>
      <c r="H104" s="41">
        <f>SUM('December 2018'!H106)</f>
        <v>0</v>
      </c>
      <c r="I104" s="41">
        <f>SUM('December 2018'!I106)</f>
        <v>0</v>
      </c>
      <c r="J104" s="41">
        <f>SUM('December 2018'!J106)</f>
        <v>0</v>
      </c>
      <c r="K104" s="41">
        <f>SUM('December 2018'!K106)</f>
        <v>0</v>
      </c>
      <c r="L104" s="41">
        <f>SUM('December 2018'!L106)</f>
        <v>0</v>
      </c>
      <c r="M104" s="41">
        <f>SUM('December 2018'!M106)</f>
        <v>0</v>
      </c>
      <c r="N104" s="41">
        <f>SUM('December 2018'!N106)</f>
        <v>0</v>
      </c>
      <c r="O104" s="41">
        <f>SUM('December 2018'!O106)</f>
        <v>0</v>
      </c>
      <c r="P104" s="41">
        <f>SUM('December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SUM('December 2018'!C114)</f>
        <v>0</v>
      </c>
      <c r="F112" s="45" t="s">
        <v>58</v>
      </c>
      <c r="G112" s="10"/>
      <c r="H112" s="10"/>
      <c r="I112" s="52">
        <f>(F40+'November 2018'!F40+'December 2018'!F40)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(R101+'November 2018'!R101+'December 2018'!R101)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SUM(J40+'November 2018'!J40+'December 2018'!J40)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SUM(X101+'December 2018'!X101+'November 2018'!X101)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UBHeiJwAuJk5dxArbphOt9qKbGxT7GxwV1TsudZ9HoEliLclNp+s9Pp+BNLTnkERBTvGG/Wnx22+r/i15cEC9g==" saltValue="1sGEkHuhqPl3RaovEtT1/g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6640625" customWidth="1"/>
    <col min="2" max="2" width="25.6640625" customWidth="1"/>
    <col min="3" max="4" width="20.33203125" customWidth="1"/>
    <col min="5" max="5" width="20.33203125" bestFit="1" customWidth="1"/>
    <col min="6" max="7" width="20.33203125" customWidth="1"/>
    <col min="8" max="8" width="20.109375" customWidth="1"/>
    <col min="9" max="11" width="24.6640625" customWidth="1"/>
    <col min="12" max="12" width="22.5546875" customWidth="1"/>
    <col min="13" max="13" width="25.6640625" customWidth="1"/>
    <col min="14" max="15" width="23.6640625" customWidth="1"/>
    <col min="16" max="17" width="23.88671875" customWidth="1"/>
    <col min="18" max="19" width="23.6640625" customWidth="1"/>
    <col min="20" max="20" width="20.33203125" customWidth="1"/>
    <col min="21" max="21" width="10.6640625" customWidth="1"/>
    <col min="22" max="23" width="10.88671875" customWidth="1"/>
    <col min="24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11 - February 2019</v>
      </c>
      <c r="K2" s="72" t="str">
        <f>'January 2019'!K2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141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('January 2019'!O42)</f>
        <v>0</v>
      </c>
      <c r="P3" s="121">
        <f>('January 2019'!P42)</f>
        <v>0</v>
      </c>
      <c r="Q3" s="121">
        <f>('January 2019'!Q42)</f>
        <v>0</v>
      </c>
      <c r="R3" s="121">
        <f>('January 2019'!R42)</f>
        <v>0</v>
      </c>
      <c r="S3" s="122">
        <f>('January 2019'!S42)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SUM('January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43497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43498</v>
      </c>
      <c r="B10" s="9" t="s">
        <v>65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43499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43500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43501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43502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43503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43504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43505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43506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43507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43508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43509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43510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43511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43512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43513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43514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43515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43516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43517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43518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43519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43520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43521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43522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43523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43524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/>
      <c r="B37" s="9"/>
      <c r="C37" s="40"/>
      <c r="D37" s="40"/>
      <c r="E37" s="42"/>
      <c r="F37" s="42"/>
      <c r="G37" s="43"/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/>
      <c r="B38" s="9"/>
      <c r="C38" s="40"/>
      <c r="D38" s="40"/>
      <c r="E38" s="42"/>
      <c r="F38" s="42"/>
      <c r="G38" s="43"/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/>
      <c r="B39" s="9"/>
      <c r="C39" s="40"/>
      <c r="D39" s="40"/>
      <c r="E39" s="42"/>
      <c r="F39" s="42"/>
      <c r="G39" s="43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SUM('January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5" spans="1:19" x14ac:dyDescent="0.3">
      <c r="J45" s="4"/>
      <c r="L45" s="4"/>
    </row>
    <row r="46" spans="1:19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43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43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43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43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43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43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43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43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43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43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43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43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43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43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43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43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43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SUM('January 2019'!C106)</f>
        <v>0</v>
      </c>
      <c r="D104" s="41">
        <f>SUM('January 2019'!D106)</f>
        <v>0</v>
      </c>
      <c r="E104" s="41">
        <f>SUM('January 2019'!E106)</f>
        <v>0</v>
      </c>
      <c r="F104" s="41">
        <f>SUM('January 2019'!F106)</f>
        <v>0</v>
      </c>
      <c r="G104" s="41">
        <f>SUM('January 2019'!G106)</f>
        <v>0</v>
      </c>
      <c r="H104" s="41">
        <f>SUM('January 2019'!H106)</f>
        <v>0</v>
      </c>
      <c r="I104" s="41">
        <f>SUM('January 2019'!I106)</f>
        <v>0</v>
      </c>
      <c r="J104" s="41">
        <f>SUM('January 2019'!J106)</f>
        <v>0</v>
      </c>
      <c r="K104" s="41">
        <f>SUM('January 2019'!K106)</f>
        <v>0</v>
      </c>
      <c r="L104" s="41">
        <f>SUM('January 2019'!L106)</f>
        <v>0</v>
      </c>
      <c r="M104" s="41">
        <f>SUM('January 2019'!M106)</f>
        <v>0</v>
      </c>
      <c r="N104" s="41">
        <f>SUM('January 2019'!N106)</f>
        <v>0</v>
      </c>
      <c r="O104" s="41">
        <f>SUM('January 2019'!O106)</f>
        <v>0</v>
      </c>
      <c r="P104" s="41">
        <f>SUM('January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3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SUM('January 2019'!C114)</f>
        <v>0</v>
      </c>
      <c r="F112" s="45" t="s">
        <v>58</v>
      </c>
      <c r="G112" s="10"/>
      <c r="H112" s="10"/>
      <c r="I112" s="52">
        <f>(F40+'December 2018'!F40+'January 2019'!F40)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(R101+'December 2018'!R101+'January 2019'!R101)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SUM(J40+'December 2018'!J40+'January 2019'!J40)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SUM(X101+'December 2018'!X101+'January 2019'!X101)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730bt9gsLDCJ77iCmOZqJQlIxaqc0H89hAnIpWdoKIQAbYFZJwbWuP43irYcpeuiJ2o1/mHW46IENR4PFR3JBw==" saltValue="Uby05Yzelr+oKomwIRtIRg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5546875" customWidth="1"/>
    <col min="2" max="2" width="25.6640625" customWidth="1"/>
    <col min="3" max="4" width="20.33203125" customWidth="1"/>
    <col min="5" max="5" width="20.33203125" bestFit="1" customWidth="1"/>
    <col min="6" max="8" width="20.33203125" customWidth="1"/>
    <col min="9" max="9" width="24.6640625" customWidth="1"/>
    <col min="10" max="10" width="24.5546875" customWidth="1"/>
    <col min="11" max="11" width="24.6640625" customWidth="1"/>
    <col min="12" max="12" width="22.6640625" customWidth="1"/>
    <col min="13" max="13" width="25.6640625" customWidth="1"/>
    <col min="14" max="15" width="23.6640625" customWidth="1"/>
    <col min="16" max="17" width="23.5546875" customWidth="1"/>
    <col min="18" max="19" width="23.6640625" customWidth="1"/>
    <col min="20" max="20" width="20.33203125" customWidth="1"/>
    <col min="21" max="22" width="10.88671875" customWidth="1"/>
    <col min="23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12 - March 2019</v>
      </c>
      <c r="K2" s="72" t="str">
        <f>'February 2019'!K2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142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('February 2019'!O42)</f>
        <v>0</v>
      </c>
      <c r="P3" s="121">
        <f>('February 2019'!P42)</f>
        <v>0</v>
      </c>
      <c r="Q3" s="121">
        <f>('February 2019'!Q42)</f>
        <v>0</v>
      </c>
      <c r="R3" s="121">
        <f>('February 2019'!R42)</f>
        <v>0</v>
      </c>
      <c r="S3" s="122">
        <f>('February 2019'!S42)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2019'!K4+J4)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2019'!K5+J5)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SUM('February 2019'!K6+J6)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43525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43526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43527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43528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43529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43530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43531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43532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43533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43534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43535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43536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43537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43538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43539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43540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43541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43542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43543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43544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43545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43546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43547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43548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43549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43550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43551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43552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43553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43554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>
        <v>43555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SUM('February 2019'!J44)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SUM('February 2019'!C106)</f>
        <v>0</v>
      </c>
      <c r="D104" s="41">
        <f>SUM('February 2019'!D106)</f>
        <v>0</v>
      </c>
      <c r="E104" s="41">
        <f>SUM('February 2019'!E106)</f>
        <v>0</v>
      </c>
      <c r="F104" s="41">
        <f>SUM('February 2019'!F106)</f>
        <v>0</v>
      </c>
      <c r="G104" s="41">
        <f>SUM('February 2019'!G106)</f>
        <v>0</v>
      </c>
      <c r="H104" s="41">
        <f>SUM('February 2019'!H106)</f>
        <v>0</v>
      </c>
      <c r="I104" s="41">
        <f>SUM('February 2019'!I106)</f>
        <v>0</v>
      </c>
      <c r="J104" s="41">
        <f>SUM('February 2019'!J106)</f>
        <v>0</v>
      </c>
      <c r="K104" s="41">
        <f>SUM('February 2019'!K106)</f>
        <v>0</v>
      </c>
      <c r="L104" s="41">
        <f>SUM('February 2019'!L106)</f>
        <v>0</v>
      </c>
      <c r="M104" s="41">
        <f>SUM('February 2019'!M106)</f>
        <v>0</v>
      </c>
      <c r="N104" s="41">
        <f>SUM('February 2019'!N106)</f>
        <v>0</v>
      </c>
      <c r="O104" s="41">
        <f>SUM('February 2019'!O106)</f>
        <v>0</v>
      </c>
      <c r="P104" s="41">
        <f>SUM('February 2019'!P106)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SUM('February 2019'!C114)</f>
        <v>0</v>
      </c>
      <c r="F112" s="45" t="s">
        <v>58</v>
      </c>
      <c r="G112" s="10"/>
      <c r="H112" s="10"/>
      <c r="I112" s="52">
        <f>(F40+'January 2019'!F40+'February 2019'!F40)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(R101+'January 2019'!R101+'February 2019'!R101)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SUM(J40+'January 2019'!J40+'February 2019'!J40)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SUM(X101+'January 2019'!X101+'February 2019'!X101)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e7OyOn7vM1jmoinZwkRDePSc0Uyt9mykHvBxCfKwtf9+i8gDnNNkGKlbED4/UGM4gAPers4dDIXHHswAE1eNow==" saltValue="ng5QiiOnzqnTXHDNzlYyqw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7"/>
  <sheetViews>
    <sheetView workbookViewId="0"/>
  </sheetViews>
  <sheetFormatPr defaultRowHeight="15.05" x14ac:dyDescent="0.3"/>
  <cols>
    <col min="1" max="1" width="15.6640625" customWidth="1"/>
    <col min="3" max="3" width="14" customWidth="1"/>
    <col min="4" max="4" width="16.33203125" bestFit="1" customWidth="1"/>
    <col min="5" max="5" width="20.33203125" bestFit="1" customWidth="1"/>
    <col min="6" max="6" width="17.33203125" bestFit="1" customWidth="1"/>
    <col min="7" max="7" width="15.44140625" bestFit="1" customWidth="1"/>
    <col min="8" max="8" width="18.6640625" bestFit="1" customWidth="1"/>
    <col min="9" max="9" width="22" customWidth="1"/>
    <col min="10" max="10" width="25.109375" bestFit="1" customWidth="1"/>
    <col min="11" max="11" width="24.6640625" bestFit="1" customWidth="1"/>
    <col min="12" max="12" width="22.109375" customWidth="1"/>
    <col min="13" max="13" width="9.88671875" bestFit="1" customWidth="1"/>
    <col min="14" max="14" width="24" bestFit="1" customWidth="1"/>
    <col min="15" max="15" width="18.44140625" bestFit="1" customWidth="1"/>
    <col min="16" max="16" width="22.88671875" bestFit="1" customWidth="1"/>
    <col min="18" max="18" width="18.33203125" customWidth="1"/>
  </cols>
  <sheetData>
    <row r="1" spans="1:18" x14ac:dyDescent="0.3">
      <c r="A1" t="str">
        <f>('April 2018'!A1)</f>
        <v>**********************</v>
      </c>
    </row>
    <row r="3" spans="1:18" x14ac:dyDescent="0.3">
      <c r="A3" s="1" t="s">
        <v>143</v>
      </c>
    </row>
    <row r="6" spans="1:18" x14ac:dyDescent="0.3">
      <c r="A6" s="36" t="s">
        <v>0</v>
      </c>
      <c r="B6" s="36"/>
      <c r="C6" s="36" t="str">
        <f>'April 2018'!C7</f>
        <v>Sale Price</v>
      </c>
      <c r="D6" s="36" t="str">
        <f>'April 2018'!D7</f>
        <v>Cost Price</v>
      </c>
      <c r="E6" s="36" t="str">
        <f>'April 2018'!E7</f>
        <v>Margin</v>
      </c>
      <c r="F6" s="36"/>
      <c r="G6" s="36" t="s">
        <v>31</v>
      </c>
    </row>
    <row r="8" spans="1:18" x14ac:dyDescent="0.3">
      <c r="A8" t="s">
        <v>30</v>
      </c>
      <c r="C8" s="41">
        <f>SUM('April 2018'!C40+'May 2018'!C40+'June 2018'!C40+'July 2018'!C40+'August 2018'!C40+'September 2018'!C40+'October 2018'!C40+'November 2018'!C40+'December 2018'!C40+'January 2019'!C40+'February 2019'!C40+'March 2019'!C40)</f>
        <v>0</v>
      </c>
      <c r="D8" s="41">
        <f>SUM('April 2018'!D40+'May 2018'!D40+'June 2018'!D40+'July 2018'!D40+'August 2018'!D40+'September 2018'!D40+'October 2018'!D40+'November 2018'!D40+'December 2018'!D40+'January 2019'!D40+'February 2019'!D40+'March 2019'!D40)</f>
        <v>0</v>
      </c>
      <c r="E8" s="41">
        <f>SUM('April 2018'!E40+'May 2018'!E40+'June 2018'!E40+'July 2018'!E40+'August 2018'!E40+'September 2018'!E40+'October 2018'!E40+'November 2018'!E40+'December 2018'!E40+'January 2019'!E40+'February 2019'!E40+'March 2019'!E40)</f>
        <v>0</v>
      </c>
      <c r="F8" s="41"/>
      <c r="G8" s="41">
        <f>SUM(C8:E8)</f>
        <v>0</v>
      </c>
    </row>
    <row r="10" spans="1:18" x14ac:dyDescent="0.3">
      <c r="A10" s="65" t="str">
        <f>('April 2018'!A46)</f>
        <v>.</v>
      </c>
    </row>
    <row r="12" spans="1:18" x14ac:dyDescent="0.3">
      <c r="A12" s="1" t="s">
        <v>32</v>
      </c>
    </row>
    <row r="14" spans="1:18" x14ac:dyDescent="0.3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49</v>
      </c>
      <c r="J14" s="1" t="s">
        <v>14</v>
      </c>
      <c r="K14" s="1" t="s">
        <v>15</v>
      </c>
      <c r="L14" s="1" t="s">
        <v>50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3">
      <c r="A16" s="7" t="s">
        <v>144</v>
      </c>
      <c r="C16" s="41">
        <f>SUM('April 2018'!C101)</f>
        <v>0</v>
      </c>
      <c r="D16" s="41">
        <f>SUM('April 2018'!D101)</f>
        <v>0</v>
      </c>
      <c r="E16" s="41">
        <f>SUM('April 2018'!E101)</f>
        <v>0</v>
      </c>
      <c r="F16" s="41">
        <f>SUM('April 2018'!F101)</f>
        <v>0</v>
      </c>
      <c r="G16" s="41">
        <f>SUM('April 2018'!G101)</f>
        <v>0</v>
      </c>
      <c r="H16" s="41">
        <f>SUM('April 2018'!H101)</f>
        <v>0</v>
      </c>
      <c r="I16" s="41">
        <f>SUM('April 2018'!I101)</f>
        <v>0</v>
      </c>
      <c r="J16" s="41">
        <f>SUM('April 2018'!J101)</f>
        <v>0</v>
      </c>
      <c r="K16" s="41">
        <f>SUM('April 2018'!K101)</f>
        <v>0</v>
      </c>
      <c r="L16" s="41">
        <f>SUM('April 2018'!L101)</f>
        <v>0</v>
      </c>
      <c r="M16" s="41">
        <f>SUM('April 2018'!M101)</f>
        <v>0</v>
      </c>
      <c r="N16" s="41">
        <f>SUM('April 2018'!N101)</f>
        <v>0</v>
      </c>
      <c r="O16" s="41">
        <f>SUM('April 2018'!O101)</f>
        <v>0</v>
      </c>
      <c r="P16" s="41">
        <f>SUM('April 2018'!P101)</f>
        <v>0</v>
      </c>
      <c r="R16" s="41">
        <f>SUM(C16:P16)</f>
        <v>0</v>
      </c>
    </row>
    <row r="17" spans="1:18" x14ac:dyDescent="0.3">
      <c r="A17" s="8" t="s">
        <v>145</v>
      </c>
      <c r="C17" s="41">
        <f>SUM('May 2018'!C101)</f>
        <v>0</v>
      </c>
      <c r="D17" s="41">
        <f>SUM('May 2018'!D101)</f>
        <v>0</v>
      </c>
      <c r="E17" s="41">
        <f>SUM('May 2018'!E101)</f>
        <v>0</v>
      </c>
      <c r="F17" s="41">
        <f>SUM('May 2018'!F101)</f>
        <v>0</v>
      </c>
      <c r="G17" s="41">
        <f>SUM('May 2018'!G101)</f>
        <v>0</v>
      </c>
      <c r="H17" s="41">
        <f>SUM('May 2018'!H101)</f>
        <v>0</v>
      </c>
      <c r="I17" s="41">
        <f>SUM('May 2018'!I101)</f>
        <v>0</v>
      </c>
      <c r="J17" s="41">
        <f>SUM('May 2018'!J101)</f>
        <v>0</v>
      </c>
      <c r="K17" s="41">
        <f>SUM('May 2018'!K101)</f>
        <v>0</v>
      </c>
      <c r="L17" s="41">
        <f>SUM('May 2018'!L101)</f>
        <v>0</v>
      </c>
      <c r="M17" s="41">
        <f>SUM('May 2018'!M101)</f>
        <v>0</v>
      </c>
      <c r="N17" s="41">
        <f>SUM('May 2018'!N101)</f>
        <v>0</v>
      </c>
      <c r="O17" s="41">
        <f>SUM('May 2018'!O101)</f>
        <v>0</v>
      </c>
      <c r="P17" s="41">
        <f>SUM('May 2018'!P101)</f>
        <v>0</v>
      </c>
      <c r="R17" s="41">
        <f t="shared" ref="R17:R27" si="0">SUM(C17:P17)</f>
        <v>0</v>
      </c>
    </row>
    <row r="18" spans="1:18" x14ac:dyDescent="0.3">
      <c r="A18" s="8" t="s">
        <v>146</v>
      </c>
      <c r="C18" s="41">
        <f>SUM('June 2018'!C101)</f>
        <v>0</v>
      </c>
      <c r="D18" s="41">
        <f>SUM('June 2018'!D101)</f>
        <v>0</v>
      </c>
      <c r="E18" s="41">
        <f>SUM('June 2018'!E101)</f>
        <v>0</v>
      </c>
      <c r="F18" s="41">
        <f>SUM('June 2018'!F101)</f>
        <v>0</v>
      </c>
      <c r="G18" s="41">
        <f>SUM('June 2018'!G101)</f>
        <v>0</v>
      </c>
      <c r="H18" s="41">
        <f>SUM('June 2018'!H101)</f>
        <v>0</v>
      </c>
      <c r="I18" s="41">
        <f>SUM('June 2018'!I101)</f>
        <v>0</v>
      </c>
      <c r="J18" s="41">
        <f>SUM('June 2018'!J101)</f>
        <v>0</v>
      </c>
      <c r="K18" s="41">
        <f>SUM('June 2018'!K101)</f>
        <v>0</v>
      </c>
      <c r="L18" s="41">
        <f>SUM('June 2018'!L101)</f>
        <v>0</v>
      </c>
      <c r="M18" s="41">
        <f>SUM('June 2018'!M101)</f>
        <v>0</v>
      </c>
      <c r="N18" s="41">
        <f>SUM('June 2018'!N101)</f>
        <v>0</v>
      </c>
      <c r="O18" s="41">
        <f>SUM('June 2018'!O101)</f>
        <v>0</v>
      </c>
      <c r="P18" s="41">
        <f>SUM('June 2018'!P101)</f>
        <v>0</v>
      </c>
      <c r="R18" s="41">
        <f t="shared" si="0"/>
        <v>0</v>
      </c>
    </row>
    <row r="19" spans="1:18" x14ac:dyDescent="0.3">
      <c r="A19" s="8" t="s">
        <v>147</v>
      </c>
      <c r="C19" s="41">
        <f>SUM('July 2018'!C101)</f>
        <v>0</v>
      </c>
      <c r="D19" s="41">
        <f>SUM('July 2018'!D101)</f>
        <v>0</v>
      </c>
      <c r="E19" s="41">
        <f>SUM('July 2018'!E101)</f>
        <v>0</v>
      </c>
      <c r="F19" s="41">
        <f>SUM('July 2018'!F101)</f>
        <v>0</v>
      </c>
      <c r="G19" s="41">
        <f>SUM('July 2018'!G101)</f>
        <v>0</v>
      </c>
      <c r="H19" s="41">
        <f>SUM('July 2018'!H101)</f>
        <v>0</v>
      </c>
      <c r="I19" s="41">
        <f>SUM('July 2018'!I101)</f>
        <v>0</v>
      </c>
      <c r="J19" s="41">
        <f>SUM('July 2018'!J101)</f>
        <v>0</v>
      </c>
      <c r="K19" s="41">
        <f>SUM('July 2018'!K101)</f>
        <v>0</v>
      </c>
      <c r="L19" s="41">
        <f>SUM('July 2018'!L101)</f>
        <v>0</v>
      </c>
      <c r="M19" s="41">
        <f>SUM('July 2018'!M101)</f>
        <v>0</v>
      </c>
      <c r="N19" s="41">
        <f>SUM('July 2018'!N101)</f>
        <v>0</v>
      </c>
      <c r="O19" s="41">
        <f>SUM('July 2018'!O101)</f>
        <v>0</v>
      </c>
      <c r="P19" s="41">
        <f>SUM('July 2018'!P101)</f>
        <v>0</v>
      </c>
      <c r="R19" s="41">
        <f t="shared" si="0"/>
        <v>0</v>
      </c>
    </row>
    <row r="20" spans="1:18" x14ac:dyDescent="0.3">
      <c r="A20" s="8" t="s">
        <v>148</v>
      </c>
      <c r="C20" s="41">
        <f>SUM('August 2018'!C101)</f>
        <v>0</v>
      </c>
      <c r="D20" s="41">
        <f>SUM('August 2018'!D101)</f>
        <v>0</v>
      </c>
      <c r="E20" s="41">
        <f>SUM('August 2018'!E101)</f>
        <v>0</v>
      </c>
      <c r="F20" s="41">
        <f>SUM('August 2018'!F101)</f>
        <v>0</v>
      </c>
      <c r="G20" s="41">
        <f>SUM('August 2018'!G101)</f>
        <v>0</v>
      </c>
      <c r="H20" s="41">
        <f>SUM('August 2018'!H101)</f>
        <v>0</v>
      </c>
      <c r="I20" s="41">
        <f>SUM('August 2018'!I101)</f>
        <v>0</v>
      </c>
      <c r="J20" s="41">
        <f>SUM('August 2018'!J101)</f>
        <v>0</v>
      </c>
      <c r="K20" s="41">
        <f>SUM('August 2018'!K101)</f>
        <v>0</v>
      </c>
      <c r="L20" s="41">
        <f>SUM('August 2018'!L101)</f>
        <v>0</v>
      </c>
      <c r="M20" s="41">
        <f>SUM('August 2018'!M101)</f>
        <v>0</v>
      </c>
      <c r="N20" s="41">
        <f>SUM('August 2018'!N101)</f>
        <v>0</v>
      </c>
      <c r="O20" s="41">
        <f>SUM('August 2018'!O101)</f>
        <v>0</v>
      </c>
      <c r="P20" s="41">
        <f>SUM('August 2018'!P101)</f>
        <v>0</v>
      </c>
      <c r="R20" s="41">
        <f t="shared" si="0"/>
        <v>0</v>
      </c>
    </row>
    <row r="21" spans="1:18" x14ac:dyDescent="0.3">
      <c r="A21" s="8" t="s">
        <v>149</v>
      </c>
      <c r="C21" s="41">
        <f>SUM('September 2018'!C101)</f>
        <v>0</v>
      </c>
      <c r="D21" s="41">
        <f>SUM('September 2018'!D101)</f>
        <v>0</v>
      </c>
      <c r="E21" s="41">
        <f>SUM('September 2018'!E101)</f>
        <v>0</v>
      </c>
      <c r="F21" s="41">
        <f>SUM('September 2018'!F101)</f>
        <v>0</v>
      </c>
      <c r="G21" s="41">
        <f>SUM('September 2018'!G101)</f>
        <v>0</v>
      </c>
      <c r="H21" s="41">
        <f>SUM('September 2018'!H101)</f>
        <v>0</v>
      </c>
      <c r="I21" s="41">
        <f>SUM('September 2018'!I101)</f>
        <v>0</v>
      </c>
      <c r="J21" s="41">
        <f>SUM('September 2018'!J101)</f>
        <v>0</v>
      </c>
      <c r="K21" s="41">
        <f>SUM('September 2018'!K101)</f>
        <v>0</v>
      </c>
      <c r="L21" s="41">
        <f>SUM('September 2018'!L101)</f>
        <v>0</v>
      </c>
      <c r="M21" s="41">
        <f>SUM('September 2018'!M101)</f>
        <v>0</v>
      </c>
      <c r="N21" s="41">
        <f>SUM('September 2018'!N101)</f>
        <v>0</v>
      </c>
      <c r="O21" s="41">
        <f>SUM('September 2018'!O101)</f>
        <v>0</v>
      </c>
      <c r="P21" s="41">
        <f>SUM('September 2018'!P101)</f>
        <v>0</v>
      </c>
      <c r="R21" s="41">
        <f t="shared" si="0"/>
        <v>0</v>
      </c>
    </row>
    <row r="22" spans="1:18" x14ac:dyDescent="0.3">
      <c r="A22" s="8" t="s">
        <v>150</v>
      </c>
      <c r="C22" s="41">
        <f>SUM('October 2018'!C101)</f>
        <v>0</v>
      </c>
      <c r="D22" s="41">
        <f>SUM('October 2018'!D101)</f>
        <v>0</v>
      </c>
      <c r="E22" s="41">
        <f>SUM('October 2018'!E101)</f>
        <v>0</v>
      </c>
      <c r="F22" s="41">
        <f>SUM('October 2018'!F101)</f>
        <v>0</v>
      </c>
      <c r="G22" s="41">
        <f>SUM('October 2018'!G101)</f>
        <v>0</v>
      </c>
      <c r="H22" s="41">
        <f>SUM('October 2018'!H101)</f>
        <v>0</v>
      </c>
      <c r="I22" s="41">
        <f>SUM('October 2018'!I101)</f>
        <v>0</v>
      </c>
      <c r="J22" s="41">
        <f>SUM('October 2018'!J101)</f>
        <v>0</v>
      </c>
      <c r="K22" s="41">
        <f>SUM('October 2018'!K101)</f>
        <v>0</v>
      </c>
      <c r="L22" s="41">
        <f>SUM('October 2018'!L101)</f>
        <v>0</v>
      </c>
      <c r="M22" s="41">
        <f>SUM('October 2018'!M101)</f>
        <v>0</v>
      </c>
      <c r="N22" s="41">
        <f>SUM('October 2018'!N101)</f>
        <v>0</v>
      </c>
      <c r="O22" s="41">
        <f>SUM('October 2018'!O101)</f>
        <v>0</v>
      </c>
      <c r="P22" s="41">
        <f>SUM('October 2018'!P101)</f>
        <v>0</v>
      </c>
      <c r="R22" s="41">
        <f t="shared" si="0"/>
        <v>0</v>
      </c>
    </row>
    <row r="23" spans="1:18" x14ac:dyDescent="0.3">
      <c r="A23" s="8" t="s">
        <v>151</v>
      </c>
      <c r="C23" s="41">
        <f>SUM('November 2018'!C101)</f>
        <v>0</v>
      </c>
      <c r="D23" s="41">
        <f>SUM('November 2018'!D101)</f>
        <v>0</v>
      </c>
      <c r="E23" s="41">
        <f>SUM('November 2018'!E101)</f>
        <v>0</v>
      </c>
      <c r="F23" s="41">
        <f>SUM('November 2018'!F101)</f>
        <v>0</v>
      </c>
      <c r="G23" s="41">
        <f>SUM('November 2018'!G101)</f>
        <v>0</v>
      </c>
      <c r="H23" s="41">
        <f>SUM('November 2018'!H101)</f>
        <v>0</v>
      </c>
      <c r="I23" s="41">
        <f>SUM('November 2018'!I101)</f>
        <v>0</v>
      </c>
      <c r="J23" s="41">
        <f>SUM('November 2018'!J101)</f>
        <v>0</v>
      </c>
      <c r="K23" s="41">
        <f>SUM('November 2018'!K101)</f>
        <v>0</v>
      </c>
      <c r="L23" s="41">
        <f>SUM('November 2018'!L101)</f>
        <v>0</v>
      </c>
      <c r="M23" s="41">
        <f>SUM('November 2018'!M101)</f>
        <v>0</v>
      </c>
      <c r="N23" s="41">
        <f>SUM('November 2018'!N101)</f>
        <v>0</v>
      </c>
      <c r="O23" s="41">
        <f>SUM('November 2018'!O101)</f>
        <v>0</v>
      </c>
      <c r="P23" s="41">
        <f>SUM('November 2018'!P101)</f>
        <v>0</v>
      </c>
      <c r="R23" s="41">
        <f t="shared" si="0"/>
        <v>0</v>
      </c>
    </row>
    <row r="24" spans="1:18" x14ac:dyDescent="0.3">
      <c r="A24" s="8" t="s">
        <v>152</v>
      </c>
      <c r="C24" s="41">
        <f>SUM('December 2018'!C101)</f>
        <v>0</v>
      </c>
      <c r="D24" s="41">
        <f>SUM('December 2018'!D101)</f>
        <v>0</v>
      </c>
      <c r="E24" s="41">
        <f>SUM('December 2018'!E101)</f>
        <v>0</v>
      </c>
      <c r="F24" s="41">
        <f>SUM('December 2018'!F101)</f>
        <v>0</v>
      </c>
      <c r="G24" s="41">
        <f>SUM('December 2018'!G101)</f>
        <v>0</v>
      </c>
      <c r="H24" s="41">
        <f>SUM('December 2018'!H101)</f>
        <v>0</v>
      </c>
      <c r="I24" s="41">
        <f>SUM('December 2018'!I101)</f>
        <v>0</v>
      </c>
      <c r="J24" s="41">
        <f>SUM('December 2018'!J101)</f>
        <v>0</v>
      </c>
      <c r="K24" s="41">
        <f>SUM('December 2018'!K101)</f>
        <v>0</v>
      </c>
      <c r="L24" s="41">
        <f>SUM('December 2018'!L101)</f>
        <v>0</v>
      </c>
      <c r="M24" s="41">
        <f>SUM('December 2018'!M101)</f>
        <v>0</v>
      </c>
      <c r="N24" s="41">
        <f>SUM('December 2018'!N101)</f>
        <v>0</v>
      </c>
      <c r="O24" s="41">
        <f>SUM('December 2018'!O101)</f>
        <v>0</v>
      </c>
      <c r="P24" s="41">
        <f>SUM('December 2018'!P101)</f>
        <v>0</v>
      </c>
      <c r="R24" s="41">
        <f t="shared" si="0"/>
        <v>0</v>
      </c>
    </row>
    <row r="25" spans="1:18" x14ac:dyDescent="0.3">
      <c r="A25" s="8" t="s">
        <v>153</v>
      </c>
      <c r="C25" s="41">
        <f>SUM('January 2019'!C101)</f>
        <v>0</v>
      </c>
      <c r="D25" s="41">
        <f>SUM('January 2019'!D101)</f>
        <v>0</v>
      </c>
      <c r="E25" s="41">
        <f>SUM('January 2019'!E101)</f>
        <v>0</v>
      </c>
      <c r="F25" s="41">
        <f>SUM('January 2019'!F101)</f>
        <v>0</v>
      </c>
      <c r="G25" s="41">
        <f>SUM('January 2019'!G101)</f>
        <v>0</v>
      </c>
      <c r="H25" s="41">
        <f>SUM('January 2019'!H101)</f>
        <v>0</v>
      </c>
      <c r="I25" s="41">
        <f>SUM('January 2019'!I101)</f>
        <v>0</v>
      </c>
      <c r="J25" s="41">
        <f>SUM('January 2019'!J101)</f>
        <v>0</v>
      </c>
      <c r="K25" s="41">
        <f>SUM('January 2019'!K101)</f>
        <v>0</v>
      </c>
      <c r="L25" s="41">
        <f>SUM('January 2019'!L101)</f>
        <v>0</v>
      </c>
      <c r="M25" s="41">
        <f>SUM('January 2019'!M101)</f>
        <v>0</v>
      </c>
      <c r="N25" s="41">
        <f>SUM('January 2019'!N101)</f>
        <v>0</v>
      </c>
      <c r="O25" s="41">
        <f>SUM('January 2019'!O101)</f>
        <v>0</v>
      </c>
      <c r="P25" s="41">
        <f>SUM('January 2019'!P101)</f>
        <v>0</v>
      </c>
      <c r="R25" s="41">
        <f t="shared" si="0"/>
        <v>0</v>
      </c>
    </row>
    <row r="26" spans="1:18" x14ac:dyDescent="0.3">
      <c r="A26" s="8" t="s">
        <v>154</v>
      </c>
      <c r="C26" s="41">
        <f>SUM('February 2019'!C101)</f>
        <v>0</v>
      </c>
      <c r="D26" s="41">
        <f>SUM('February 2019'!D101)</f>
        <v>0</v>
      </c>
      <c r="E26" s="41">
        <f>SUM('February 2019'!E101)</f>
        <v>0</v>
      </c>
      <c r="F26" s="41">
        <f>SUM('February 2019'!F101)</f>
        <v>0</v>
      </c>
      <c r="G26" s="41">
        <f>SUM('February 2019'!G101)</f>
        <v>0</v>
      </c>
      <c r="H26" s="41">
        <f>SUM('February 2019'!H101)</f>
        <v>0</v>
      </c>
      <c r="I26" s="41">
        <f>SUM('February 2019'!I101)</f>
        <v>0</v>
      </c>
      <c r="J26" s="41">
        <f>SUM('February 2019'!J101)</f>
        <v>0</v>
      </c>
      <c r="K26" s="41">
        <f>SUM('February 2019'!K101)</f>
        <v>0</v>
      </c>
      <c r="L26" s="41">
        <f>SUM('February 2019'!L101)</f>
        <v>0</v>
      </c>
      <c r="M26" s="41">
        <f>SUM('February 2019'!M101)</f>
        <v>0</v>
      </c>
      <c r="N26" s="41">
        <f>SUM('February 2019'!N101)</f>
        <v>0</v>
      </c>
      <c r="O26" s="41">
        <f>SUM('February 2019'!O101)</f>
        <v>0</v>
      </c>
      <c r="P26" s="41">
        <f>SUM('February 2019'!P101)</f>
        <v>0</v>
      </c>
      <c r="R26" s="41">
        <f t="shared" si="0"/>
        <v>0</v>
      </c>
    </row>
    <row r="27" spans="1:18" x14ac:dyDescent="0.3">
      <c r="A27" s="8" t="s">
        <v>155</v>
      </c>
      <c r="C27" s="41">
        <f>SUM('March 2019'!C101)</f>
        <v>0</v>
      </c>
      <c r="D27" s="41">
        <f>SUM('March 2019'!D101)</f>
        <v>0</v>
      </c>
      <c r="E27" s="41">
        <f>SUM('March 2019'!E101)</f>
        <v>0</v>
      </c>
      <c r="F27" s="41">
        <f>SUM('March 2019'!F101)</f>
        <v>0</v>
      </c>
      <c r="G27" s="41">
        <f>SUM('March 2019'!G101)</f>
        <v>0</v>
      </c>
      <c r="H27" s="41">
        <f>SUM('March 2019'!H101)</f>
        <v>0</v>
      </c>
      <c r="I27" s="41">
        <f>SUM('March 2019'!I101)</f>
        <v>0</v>
      </c>
      <c r="J27" s="41">
        <f>SUM('March 2019'!J101)</f>
        <v>0</v>
      </c>
      <c r="K27" s="41">
        <f>SUM('March 2019'!K101)</f>
        <v>0</v>
      </c>
      <c r="L27" s="41">
        <f>SUM('March 2019'!L101)</f>
        <v>0</v>
      </c>
      <c r="M27" s="41">
        <f>SUM('March 2019'!M101)</f>
        <v>0</v>
      </c>
      <c r="N27" s="41">
        <f>SUM('March 2019'!N101)</f>
        <v>0</v>
      </c>
      <c r="O27" s="41">
        <f>SUM('March 2019'!O101)</f>
        <v>0</v>
      </c>
      <c r="P27" s="41">
        <f>SUM('March 2019'!P101)</f>
        <v>0</v>
      </c>
      <c r="R27" s="41">
        <f t="shared" si="0"/>
        <v>0</v>
      </c>
    </row>
    <row r="28" spans="1:18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3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3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3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3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3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3">
      <c r="A37" s="3" t="s">
        <v>37</v>
      </c>
    </row>
  </sheetData>
  <sheetProtection algorithmName="SHA-512" hashValue="MvdkobgalqdDZ9lQR1ufy6QboRwQPVyYzNmgVUunQcK9TcmWDXFZsEel1Q/4mTBAyRgVmCUThkhnqXCLCeaG3A==" saltValue="gchZL5zR9x4XdxV3ida98Q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4"/>
  <sheetViews>
    <sheetView workbookViewId="0">
      <selection activeCell="A15" sqref="A15"/>
    </sheetView>
  </sheetViews>
  <sheetFormatPr defaultRowHeight="15.05" x14ac:dyDescent="0.3"/>
  <cols>
    <col min="1" max="1" width="12.88671875" customWidth="1"/>
    <col min="2" max="2" width="23.5546875" customWidth="1"/>
    <col min="3" max="3" width="22.6640625" customWidth="1"/>
    <col min="4" max="5" width="18.33203125" customWidth="1"/>
    <col min="6" max="6" width="18.44140625" customWidth="1"/>
    <col min="7" max="9" width="27.33203125" customWidth="1"/>
    <col min="10" max="10" width="27.44140625" customWidth="1"/>
    <col min="11" max="11" width="18.33203125" customWidth="1"/>
    <col min="12" max="12" width="18.5546875" customWidth="1"/>
    <col min="13" max="13" width="36.5546875" customWidth="1"/>
    <col min="14" max="14" width="36.6640625" customWidth="1"/>
    <col min="15" max="16" width="36.5546875" customWidth="1"/>
  </cols>
  <sheetData>
    <row r="1" spans="1:16" x14ac:dyDescent="0.3">
      <c r="A1" s="136" t="s">
        <v>109</v>
      </c>
      <c r="B1" s="35"/>
      <c r="C1" s="35"/>
      <c r="D1" s="35"/>
      <c r="E1" s="35"/>
      <c r="F1" s="35"/>
      <c r="G1" s="35"/>
    </row>
    <row r="2" spans="1:16" x14ac:dyDescent="0.3">
      <c r="A2" s="136"/>
      <c r="B2" s="35"/>
      <c r="C2" s="35"/>
      <c r="D2" s="35"/>
      <c r="E2" s="35"/>
      <c r="F2" s="35"/>
      <c r="G2" s="35"/>
    </row>
    <row r="3" spans="1:16" x14ac:dyDescent="0.3">
      <c r="A3" s="136" t="s">
        <v>110</v>
      </c>
      <c r="B3" s="35"/>
      <c r="C3" s="35"/>
      <c r="D3" s="35"/>
      <c r="E3" s="35"/>
      <c r="F3" s="35"/>
      <c r="G3" s="35"/>
    </row>
    <row r="4" spans="1:16" x14ac:dyDescent="0.3">
      <c r="A4" s="136"/>
      <c r="B4" s="35"/>
      <c r="C4" s="35"/>
      <c r="D4" s="35"/>
      <c r="E4" s="35"/>
      <c r="F4" s="35"/>
      <c r="G4" s="35"/>
    </row>
    <row r="5" spans="1:16" x14ac:dyDescent="0.3">
      <c r="A5" s="136" t="s">
        <v>111</v>
      </c>
      <c r="B5" s="35"/>
      <c r="C5" s="35"/>
      <c r="D5" s="35"/>
      <c r="E5" s="35"/>
      <c r="F5" s="35"/>
      <c r="G5" s="35"/>
    </row>
    <row r="6" spans="1:16" x14ac:dyDescent="0.3">
      <c r="A6" s="136" t="s">
        <v>112</v>
      </c>
      <c r="B6" s="35"/>
      <c r="C6" s="35"/>
      <c r="D6" s="35"/>
      <c r="E6" s="35"/>
      <c r="F6" s="35"/>
      <c r="G6" s="35"/>
    </row>
    <row r="7" spans="1:16" x14ac:dyDescent="0.3">
      <c r="A7" s="136"/>
      <c r="B7" s="35"/>
      <c r="C7" s="35"/>
      <c r="D7" s="35"/>
      <c r="E7" s="35"/>
      <c r="F7" s="35"/>
      <c r="G7" s="35"/>
    </row>
    <row r="8" spans="1:16" x14ac:dyDescent="0.3">
      <c r="A8" s="136" t="s">
        <v>113</v>
      </c>
      <c r="B8" s="35"/>
      <c r="C8" s="35"/>
      <c r="D8" s="35"/>
      <c r="E8" s="35"/>
      <c r="F8" s="35"/>
      <c r="G8" s="35"/>
    </row>
    <row r="9" spans="1:16" x14ac:dyDescent="0.3">
      <c r="A9" s="136"/>
      <c r="B9" s="35"/>
      <c r="C9" s="35"/>
      <c r="D9" s="35"/>
      <c r="E9" s="35"/>
      <c r="F9" s="35"/>
      <c r="G9" s="35"/>
    </row>
    <row r="10" spans="1:16" x14ac:dyDescent="0.3">
      <c r="A10" s="136"/>
      <c r="B10" s="35"/>
      <c r="C10" s="35"/>
      <c r="D10" s="35"/>
      <c r="E10" s="35"/>
      <c r="F10" s="35"/>
      <c r="G10" s="35"/>
    </row>
    <row r="11" spans="1:16" x14ac:dyDescent="0.3">
      <c r="A11" s="136"/>
      <c r="B11" s="35"/>
      <c r="C11" s="35"/>
      <c r="D11" s="35"/>
      <c r="E11" s="35"/>
      <c r="F11" s="35"/>
      <c r="G11" s="35"/>
    </row>
    <row r="12" spans="1:16" ht="26.2" x14ac:dyDescent="0.45">
      <c r="A12" s="137" t="s">
        <v>114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3">
      <c r="A13" s="35"/>
      <c r="B13" s="35"/>
      <c r="C13" s="35"/>
      <c r="D13" s="35"/>
      <c r="E13" s="35"/>
      <c r="F13" s="35"/>
      <c r="G13" s="35"/>
    </row>
    <row r="14" spans="1:16" x14ac:dyDescent="0.3">
      <c r="A14" s="139" t="s">
        <v>115</v>
      </c>
      <c r="B14" s="139" t="s">
        <v>116</v>
      </c>
      <c r="C14" s="139" t="s">
        <v>117</v>
      </c>
      <c r="D14" s="139" t="s">
        <v>118</v>
      </c>
      <c r="E14" s="139" t="s">
        <v>119</v>
      </c>
      <c r="F14" s="139" t="s">
        <v>120</v>
      </c>
      <c r="G14" s="139" t="s">
        <v>121</v>
      </c>
      <c r="H14" s="139" t="s">
        <v>122</v>
      </c>
      <c r="I14" s="139" t="s">
        <v>123</v>
      </c>
      <c r="J14" s="139" t="s">
        <v>124</v>
      </c>
      <c r="K14" s="139" t="s">
        <v>125</v>
      </c>
      <c r="L14" s="139" t="s">
        <v>126</v>
      </c>
      <c r="M14" s="139" t="s">
        <v>127</v>
      </c>
      <c r="N14" s="139" t="s">
        <v>127</v>
      </c>
      <c r="O14" s="139" t="s">
        <v>127</v>
      </c>
      <c r="P14" s="139" t="s">
        <v>127</v>
      </c>
    </row>
    <row r="15" spans="1:16" x14ac:dyDescent="0.3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3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3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3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3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3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3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3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3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3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3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3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3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3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3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3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3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3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3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3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3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3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3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3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3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3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3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3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3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3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3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3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3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3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3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3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3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3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3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3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3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3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3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3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3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3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3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3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3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3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3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3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3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3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3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3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3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3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3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3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3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3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3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3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3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3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3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3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3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3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3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3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3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3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3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3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3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3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3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3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3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3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3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3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3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3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3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3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3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3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3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3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3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3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3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3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3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3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3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3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3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3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3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3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3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3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3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3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3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3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3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3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3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3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3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3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3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3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3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3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3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3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3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3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3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3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3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3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3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3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3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3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3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3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3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3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3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3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3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3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3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3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3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3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3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3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3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3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3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3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3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3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3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3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3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3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3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3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3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3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3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3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3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3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3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3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3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3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3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3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3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3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3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3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3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3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3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3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3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3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3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3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3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3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3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3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3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3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3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3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3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3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3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3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3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3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3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3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3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3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3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3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3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3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3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3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3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3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3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3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3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3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3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3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3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3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3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3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3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3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3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3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3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3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3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3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3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3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3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3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3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3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3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3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3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3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3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3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3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3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3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3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3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3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3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3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3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3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3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3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3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3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3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3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3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3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3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3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3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3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3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3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3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3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3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3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3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3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3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3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3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3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3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3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3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3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3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3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3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3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3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3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3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3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3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3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3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3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3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3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3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3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3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3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3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3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3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3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3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3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3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3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3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3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3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3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3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3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3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3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3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3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3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3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3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3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3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3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3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3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3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3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3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3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3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3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3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3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3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3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3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3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3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3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3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3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3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3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3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3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3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3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3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3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3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3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3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3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3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3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3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3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3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3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3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3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3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3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3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3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3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3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3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3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3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3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3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3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3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3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3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3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3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3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3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3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3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3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3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3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3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3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3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3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3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3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3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3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3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3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3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3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3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3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3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3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3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3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3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3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3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3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3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3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3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3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3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3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3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3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3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3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3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3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3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3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3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3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3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3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3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3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3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3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3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3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3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3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3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3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3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3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3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3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3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3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3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3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3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3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3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3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3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3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3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3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3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3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3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3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3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3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3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3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3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3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3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3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3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3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3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3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3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3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3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3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3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3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3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3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3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3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3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3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3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3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3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3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3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3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3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3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3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3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3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3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3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3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3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3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3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3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3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3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3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3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8"/>
  <sheetViews>
    <sheetView workbookViewId="0"/>
  </sheetViews>
  <sheetFormatPr defaultRowHeight="15.05" x14ac:dyDescent="0.3"/>
  <cols>
    <col min="1" max="1" width="14.6640625" customWidth="1"/>
    <col min="2" max="2" width="25.6640625" customWidth="1"/>
    <col min="3" max="3" width="20.33203125" customWidth="1"/>
    <col min="4" max="4" width="20.44140625" customWidth="1"/>
    <col min="5" max="5" width="20.33203125" bestFit="1" customWidth="1"/>
    <col min="6" max="8" width="20.33203125" customWidth="1"/>
    <col min="9" max="11" width="24.6640625" customWidth="1"/>
    <col min="12" max="12" width="22.6640625" customWidth="1"/>
    <col min="13" max="13" width="25.5546875" customWidth="1"/>
    <col min="14" max="17" width="23.6640625" customWidth="1"/>
    <col min="18" max="18" width="23.5546875" customWidth="1"/>
    <col min="19" max="19" width="23.6640625" customWidth="1"/>
    <col min="20" max="20" width="20.33203125" customWidth="1"/>
    <col min="21" max="21" width="10.6640625" customWidth="1"/>
    <col min="22" max="22" width="10.5546875" customWidth="1"/>
    <col min="23" max="24" width="10.6640625" customWidth="1"/>
    <col min="25" max="25" width="13.109375" customWidth="1"/>
  </cols>
  <sheetData>
    <row r="1" spans="1:19" x14ac:dyDescent="0.3">
      <c r="A1" s="125" t="s">
        <v>85</v>
      </c>
      <c r="H1" s="58" t="s">
        <v>44</v>
      </c>
      <c r="I1" s="59"/>
      <c r="J1" s="60" t="str">
        <f>(A1)</f>
        <v>**********************</v>
      </c>
      <c r="K1" s="6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46"/>
      <c r="I2" s="10"/>
      <c r="J2" s="11" t="str">
        <f>(A3)</f>
        <v>Month 1 - April 2018</v>
      </c>
      <c r="K2" s="50" t="s">
        <v>131</v>
      </c>
      <c r="L2" s="102" t="s">
        <v>1</v>
      </c>
      <c r="M2" s="103" t="s">
        <v>38</v>
      </c>
      <c r="N2" s="104" t="s">
        <v>68</v>
      </c>
      <c r="O2" s="105" t="s">
        <v>69</v>
      </c>
      <c r="P2" s="105" t="s">
        <v>70</v>
      </c>
      <c r="Q2" s="105" t="s">
        <v>71</v>
      </c>
      <c r="R2" s="105" t="s">
        <v>72</v>
      </c>
      <c r="S2" s="106" t="s">
        <v>73</v>
      </c>
    </row>
    <row r="3" spans="1:19" x14ac:dyDescent="0.3">
      <c r="A3" s="1" t="s">
        <v>128</v>
      </c>
      <c r="H3" s="45" t="s">
        <v>0</v>
      </c>
      <c r="I3" s="10"/>
      <c r="J3" s="12"/>
      <c r="K3" s="51"/>
      <c r="L3" s="107" t="s">
        <v>74</v>
      </c>
      <c r="M3" s="108" t="s">
        <v>75</v>
      </c>
      <c r="N3" s="109" t="s">
        <v>76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3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F5" s="124" t="s">
        <v>81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37" t="s">
        <v>82</v>
      </c>
      <c r="D7" s="37" t="s">
        <v>83</v>
      </c>
      <c r="E7" s="37" t="s">
        <v>84</v>
      </c>
      <c r="F7" s="39" t="s">
        <v>53</v>
      </c>
      <c r="G7" s="39" t="s">
        <v>67</v>
      </c>
      <c r="H7" s="46"/>
      <c r="I7" s="10"/>
      <c r="J7" s="10"/>
      <c r="K7" s="49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G8" s="34"/>
      <c r="H8" s="46"/>
      <c r="I8" s="20" t="s">
        <v>45</v>
      </c>
      <c r="J8" s="15">
        <f>SUM(J4:J6)</f>
        <v>0</v>
      </c>
      <c r="K8" s="53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43191</v>
      </c>
      <c r="B9" s="9" t="s">
        <v>65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43192</v>
      </c>
      <c r="B10" s="9" t="s">
        <v>65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8" si="0">SUM(D10:F10)</f>
        <v>0</v>
      </c>
      <c r="H10" s="45" t="s">
        <v>46</v>
      </c>
      <c r="I10" s="10"/>
      <c r="J10" s="12"/>
      <c r="K10" s="51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43193</v>
      </c>
      <c r="B11" s="9" t="s">
        <v>65</v>
      </c>
      <c r="C11" s="40">
        <v>0</v>
      </c>
      <c r="D11" s="40">
        <v>0</v>
      </c>
      <c r="E11" s="42">
        <f>SUM(C11-D11)-F11</f>
        <v>0</v>
      </c>
      <c r="F11" s="42">
        <f t="shared" ref="F11:F38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43194</v>
      </c>
      <c r="B12" s="9" t="s">
        <v>65</v>
      </c>
      <c r="C12" s="40">
        <v>0</v>
      </c>
      <c r="D12" s="40">
        <v>0</v>
      </c>
      <c r="E12" s="42">
        <f t="shared" ref="E12:E38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43195</v>
      </c>
      <c r="B13" s="9" t="s">
        <v>65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43196</v>
      </c>
      <c r="B14" s="9" t="s">
        <v>65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47</v>
      </c>
      <c r="J14" s="15">
        <f>SUM(J11+J12)</f>
        <v>0</v>
      </c>
      <c r="K14" s="53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43197</v>
      </c>
      <c r="B15" s="9" t="s">
        <v>65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43198</v>
      </c>
      <c r="B16" s="9" t="s">
        <v>65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48</v>
      </c>
      <c r="I16" s="10"/>
      <c r="J16" s="17">
        <f>SUM(J8-J14)</f>
        <v>0</v>
      </c>
      <c r="K16" s="54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43199</v>
      </c>
      <c r="B17" s="9" t="s">
        <v>65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43200</v>
      </c>
      <c r="B18" s="9" t="s">
        <v>65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43201</v>
      </c>
      <c r="B19" s="9" t="s">
        <v>65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43202</v>
      </c>
      <c r="B20" s="9" t="s">
        <v>65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43203</v>
      </c>
      <c r="B21" s="9" t="s">
        <v>65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43204</v>
      </c>
      <c r="B22" s="9" t="s">
        <v>65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43205</v>
      </c>
      <c r="B23" s="9" t="s">
        <v>65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43206</v>
      </c>
      <c r="B24" s="9" t="s">
        <v>65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43207</v>
      </c>
      <c r="B25" s="9" t="s">
        <v>65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43208</v>
      </c>
      <c r="B26" s="9" t="s">
        <v>65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43209</v>
      </c>
      <c r="B27" s="9" t="s">
        <v>65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43210</v>
      </c>
      <c r="B28" s="9" t="s">
        <v>65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43211</v>
      </c>
      <c r="B29" s="9" t="s">
        <v>65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43212</v>
      </c>
      <c r="B30" s="9" t="s">
        <v>65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43213</v>
      </c>
      <c r="B31" s="9" t="s">
        <v>65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43214</v>
      </c>
      <c r="B32" s="9" t="s">
        <v>65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51</v>
      </c>
      <c r="J32" s="18">
        <f>SUM(J19:J30)</f>
        <v>0</v>
      </c>
      <c r="K32" s="55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43215</v>
      </c>
      <c r="B33" s="9" t="s">
        <v>65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43216</v>
      </c>
      <c r="B34" s="9" t="s">
        <v>65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43217</v>
      </c>
      <c r="B35" s="9" t="s">
        <v>65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52</v>
      </c>
      <c r="I35" s="10"/>
      <c r="J35" s="18">
        <f>SUM(J16-J32)</f>
        <v>0</v>
      </c>
      <c r="K35" s="55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43218</v>
      </c>
      <c r="B36" s="9" t="s">
        <v>65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43219</v>
      </c>
      <c r="B37" s="9" t="s">
        <v>65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43220</v>
      </c>
      <c r="B38" s="9" t="s">
        <v>65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C39" s="41"/>
      <c r="D39" s="41"/>
      <c r="E39" s="41"/>
      <c r="F39" s="32"/>
      <c r="G39" s="34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SUM(C9:C38) -F40</f>
        <v>0</v>
      </c>
      <c r="D40" s="41">
        <v>0</v>
      </c>
      <c r="E40" s="41">
        <v>0</v>
      </c>
      <c r="F40" s="41">
        <f>SUM(F9:F38)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x14ac:dyDescent="0.3">
      <c r="A46" s="123" t="s">
        <v>80</v>
      </c>
      <c r="D46" s="65"/>
    </row>
    <row r="47" spans="1:19" x14ac:dyDescent="0.3">
      <c r="A47" s="66"/>
      <c r="D47" s="65"/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53</v>
      </c>
      <c r="S50" s="34"/>
      <c r="T50" s="38" t="s">
        <v>64</v>
      </c>
      <c r="U50" s="33"/>
    </row>
    <row r="51" spans="1:24" x14ac:dyDescent="0.3">
      <c r="S51" s="35"/>
      <c r="T51" s="35"/>
    </row>
    <row r="52" spans="1:24" x14ac:dyDescent="0.3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3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3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3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3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3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3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3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3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3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3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3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3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3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3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3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3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3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3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3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3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3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3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3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3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3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3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3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3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3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3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3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3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3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3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3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3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3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3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3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3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3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3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3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3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3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3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3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3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3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3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" x14ac:dyDescent="0.45">
      <c r="A108" s="97" t="str">
        <f>(A46)</f>
        <v>.</v>
      </c>
    </row>
    <row r="110" spans="1:25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  <c r="K110" s="89" t="s">
        <v>129</v>
      </c>
      <c r="L110" s="84"/>
      <c r="M110" s="85"/>
      <c r="N110" s="89" t="s">
        <v>130</v>
      </c>
      <c r="O110" s="84"/>
      <c r="P110" s="85"/>
    </row>
    <row r="111" spans="1:25" x14ac:dyDescent="0.3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3">
      <c r="A112" t="s">
        <v>28</v>
      </c>
      <c r="C112" s="41">
        <v>0</v>
      </c>
      <c r="F112" s="45" t="s">
        <v>58</v>
      </c>
      <c r="G112" s="10"/>
      <c r="H112" s="10"/>
      <c r="I112" s="52">
        <f>(F40+M112+P112)</f>
        <v>0</v>
      </c>
      <c r="K112" s="81" t="s">
        <v>58</v>
      </c>
      <c r="L112" s="80"/>
      <c r="M112" s="88">
        <v>0</v>
      </c>
      <c r="N112" s="81" t="s">
        <v>58</v>
      </c>
      <c r="O112" s="80"/>
      <c r="P112" s="88">
        <v>0</v>
      </c>
    </row>
    <row r="113" spans="1:16" x14ac:dyDescent="0.3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3">
      <c r="A114" t="s">
        <v>29</v>
      </c>
      <c r="C114" s="41">
        <f>SUM(C110+C112)</f>
        <v>0</v>
      </c>
      <c r="F114" s="46" t="s">
        <v>63</v>
      </c>
      <c r="G114" s="10"/>
      <c r="H114" s="10"/>
      <c r="I114" s="93">
        <v>0</v>
      </c>
      <c r="K114" s="82" t="s">
        <v>63</v>
      </c>
      <c r="L114" s="80"/>
      <c r="M114" s="91">
        <v>0</v>
      </c>
      <c r="N114" s="82" t="s">
        <v>63</v>
      </c>
      <c r="O114" s="80"/>
      <c r="P114" s="91">
        <v>0</v>
      </c>
    </row>
    <row r="115" spans="1:16" x14ac:dyDescent="0.3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3">
      <c r="F116" s="45" t="s">
        <v>55</v>
      </c>
      <c r="G116" s="10"/>
      <c r="H116" s="10"/>
      <c r="I116" s="52">
        <f>SUM(I112+I114)</f>
        <v>0</v>
      </c>
      <c r="K116" s="81" t="s">
        <v>55</v>
      </c>
      <c r="L116" s="80"/>
      <c r="M116" s="88">
        <v>0</v>
      </c>
      <c r="N116" s="81" t="s">
        <v>55</v>
      </c>
      <c r="O116" s="80"/>
      <c r="P116" s="88">
        <v>0</v>
      </c>
    </row>
    <row r="117" spans="1:16" x14ac:dyDescent="0.3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3">
      <c r="F118" s="45" t="s">
        <v>56</v>
      </c>
      <c r="G118" s="10"/>
      <c r="H118" s="10"/>
      <c r="I118" s="52">
        <f>(R101+M118+P118)</f>
        <v>0</v>
      </c>
      <c r="K118" s="81" t="s">
        <v>56</v>
      </c>
      <c r="L118" s="80"/>
      <c r="M118" s="88">
        <v>0</v>
      </c>
      <c r="N118" s="81" t="s">
        <v>56</v>
      </c>
      <c r="O118" s="80"/>
      <c r="P118" s="88">
        <v>0</v>
      </c>
    </row>
    <row r="119" spans="1:16" x14ac:dyDescent="0.3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3">
      <c r="F120" s="45" t="s">
        <v>57</v>
      </c>
      <c r="G120" s="10"/>
      <c r="H120" s="10"/>
      <c r="I120" s="52">
        <f>SUM(I116-I118)</f>
        <v>0</v>
      </c>
      <c r="K120" s="81" t="s">
        <v>57</v>
      </c>
      <c r="L120" s="80"/>
      <c r="M120" s="88">
        <v>0</v>
      </c>
      <c r="N120" s="81" t="s">
        <v>57</v>
      </c>
      <c r="O120" s="80"/>
      <c r="P120" s="88">
        <v>0</v>
      </c>
    </row>
    <row r="121" spans="1:16" x14ac:dyDescent="0.3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3">
      <c r="F122" s="45" t="s">
        <v>59</v>
      </c>
      <c r="G122" s="10"/>
      <c r="H122" s="10"/>
      <c r="I122" s="52">
        <f>SUM(J40+M122+P122)</f>
        <v>0</v>
      </c>
      <c r="K122" s="81" t="s">
        <v>59</v>
      </c>
      <c r="L122" s="80"/>
      <c r="M122" s="88">
        <v>0</v>
      </c>
      <c r="N122" s="81" t="s">
        <v>59</v>
      </c>
      <c r="O122" s="80"/>
      <c r="P122" s="88">
        <v>0</v>
      </c>
    </row>
    <row r="123" spans="1:16" x14ac:dyDescent="0.3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3">
      <c r="F124" s="46" t="s">
        <v>60</v>
      </c>
      <c r="G124" s="10"/>
      <c r="H124" s="10"/>
      <c r="I124" s="52">
        <f>SUM(X101+M124+P124)</f>
        <v>0</v>
      </c>
      <c r="K124" s="82" t="s">
        <v>60</v>
      </c>
      <c r="L124" s="80"/>
      <c r="M124" s="88">
        <v>0</v>
      </c>
      <c r="N124" s="82" t="s">
        <v>60</v>
      </c>
      <c r="O124" s="80"/>
      <c r="P124" s="88">
        <v>0</v>
      </c>
    </row>
    <row r="125" spans="1:16" x14ac:dyDescent="0.3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3">
      <c r="F126" s="45" t="s">
        <v>61</v>
      </c>
      <c r="G126" s="10"/>
      <c r="H126" s="10"/>
      <c r="I126" s="52">
        <v>0</v>
      </c>
      <c r="K126" s="81" t="s">
        <v>61</v>
      </c>
      <c r="L126" s="80"/>
      <c r="M126" s="91">
        <v>0</v>
      </c>
      <c r="N126" s="81" t="s">
        <v>61</v>
      </c>
      <c r="O126" s="80"/>
      <c r="P126" s="91">
        <v>0</v>
      </c>
    </row>
    <row r="127" spans="1:16" x14ac:dyDescent="0.3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3">
      <c r="F128" s="63" t="s">
        <v>62</v>
      </c>
      <c r="G128" s="48"/>
      <c r="H128" s="48"/>
      <c r="I128" s="64">
        <v>0</v>
      </c>
      <c r="K128" s="83" t="s">
        <v>62</v>
      </c>
      <c r="L128" s="87"/>
      <c r="M128" s="92">
        <v>0</v>
      </c>
      <c r="N128" s="83" t="s">
        <v>62</v>
      </c>
      <c r="O128" s="87"/>
      <c r="P128" s="92">
        <v>0</v>
      </c>
    </row>
  </sheetData>
  <sheetProtection algorithmName="SHA-512" hashValue="yNCVuNpwz+ykYl4/5UdNX9sAIUPnekCAslURq6iV4JdtXSszH/wBgd8o3aatTkqu2Bdt8q05y7cYMq2kRuifRg==" saltValue="4pCPxhBoYpsXu89xWA51rg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8"/>
  <sheetViews>
    <sheetView workbookViewId="0">
      <selection activeCell="B9" sqref="B9"/>
    </sheetView>
  </sheetViews>
  <sheetFormatPr defaultRowHeight="15.05" x14ac:dyDescent="0.3"/>
  <cols>
    <col min="1" max="1" width="14.6640625" customWidth="1"/>
    <col min="2" max="2" width="25.6640625" customWidth="1"/>
    <col min="3" max="8" width="20.33203125" customWidth="1"/>
    <col min="9" max="11" width="24.6640625" customWidth="1"/>
    <col min="12" max="12" width="22.6640625" customWidth="1"/>
    <col min="13" max="13" width="25.88671875" customWidth="1"/>
    <col min="14" max="15" width="23.6640625" customWidth="1"/>
    <col min="16" max="16" width="23.5546875" customWidth="1"/>
    <col min="17" max="17" width="23.88671875" customWidth="1"/>
    <col min="18" max="19" width="23.6640625" customWidth="1"/>
    <col min="20" max="20" width="20.33203125" customWidth="1"/>
    <col min="21" max="24" width="10.6640625" customWidth="1"/>
    <col min="25" max="25" width="11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2 - May 2018</v>
      </c>
      <c r="K2" s="72" t="str">
        <f>'April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132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('April 2018'!O42)</f>
        <v>0</v>
      </c>
      <c r="P3" s="121">
        <f>('April 2018'!P42)</f>
        <v>0</v>
      </c>
      <c r="Q3" s="121">
        <f>('April 2018'!Q42)</f>
        <v>0</v>
      </c>
      <c r="R3" s="121">
        <f>('April 2018'!R42)</f>
        <v>0</v>
      </c>
      <c r="S3" s="122">
        <f>('April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SUM('April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G8" s="34"/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43221</v>
      </c>
      <c r="B9" s="9" t="s">
        <v>65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43222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43223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43224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43225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43226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43227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43228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43229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43230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43231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43232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43233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43234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43235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43236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43237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43238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43239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43240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43241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43242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43243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43244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43245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43246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43247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43248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43249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43250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>
        <v>43251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SUM('April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ht="26.2" x14ac:dyDescent="0.45">
      <c r="A46" s="97" t="str">
        <f>('April 2018'!A46)</f>
        <v>.</v>
      </c>
      <c r="D46" s="65"/>
    </row>
    <row r="47" spans="1:19" x14ac:dyDescent="0.3">
      <c r="D47" s="65"/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53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3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4">SUM(C53:R53)</f>
        <v>0</v>
      </c>
      <c r="U53" s="40"/>
      <c r="V53" s="32"/>
      <c r="W53" s="32"/>
      <c r="X53" s="32"/>
    </row>
    <row r="54" spans="1:24" x14ac:dyDescent="0.3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4"/>
        <v>0</v>
      </c>
      <c r="U54" s="40"/>
      <c r="V54" s="32"/>
      <c r="W54" s="32"/>
      <c r="X54" s="32"/>
    </row>
    <row r="55" spans="1:24" x14ac:dyDescent="0.3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4"/>
        <v>0</v>
      </c>
      <c r="U55" s="40"/>
      <c r="V55" s="32"/>
      <c r="W55" s="32"/>
      <c r="X55" s="32"/>
    </row>
    <row r="56" spans="1:24" x14ac:dyDescent="0.3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4"/>
        <v>0</v>
      </c>
      <c r="U56" s="40"/>
      <c r="V56" s="32"/>
      <c r="W56" s="32"/>
      <c r="X56" s="32"/>
    </row>
    <row r="57" spans="1:24" x14ac:dyDescent="0.3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4"/>
        <v>0</v>
      </c>
      <c r="U57" s="40"/>
      <c r="V57" s="32"/>
      <c r="W57" s="32"/>
      <c r="X57" s="32"/>
    </row>
    <row r="58" spans="1:24" x14ac:dyDescent="0.3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4"/>
        <v>0</v>
      </c>
      <c r="U58" s="40"/>
      <c r="V58" s="32"/>
      <c r="W58" s="32"/>
      <c r="X58" s="32"/>
    </row>
    <row r="59" spans="1:24" x14ac:dyDescent="0.3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4"/>
        <v>0</v>
      </c>
      <c r="U59" s="40"/>
      <c r="V59" s="32"/>
      <c r="W59" s="32"/>
      <c r="X59" s="32"/>
    </row>
    <row r="60" spans="1:24" x14ac:dyDescent="0.3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4"/>
        <v>0</v>
      </c>
      <c r="U60" s="40"/>
      <c r="V60" s="32"/>
      <c r="W60" s="32"/>
      <c r="X60" s="32"/>
    </row>
    <row r="61" spans="1:24" x14ac:dyDescent="0.3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4"/>
        <v>0</v>
      </c>
      <c r="U61" s="40"/>
      <c r="V61" s="32"/>
      <c r="W61" s="32"/>
      <c r="X61" s="32"/>
    </row>
    <row r="62" spans="1:24" x14ac:dyDescent="0.3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4"/>
        <v>0</v>
      </c>
      <c r="U62" s="40"/>
      <c r="V62" s="32"/>
      <c r="W62" s="32"/>
      <c r="X62" s="32"/>
    </row>
    <row r="63" spans="1:24" x14ac:dyDescent="0.3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4"/>
        <v>0</v>
      </c>
      <c r="U63" s="40"/>
      <c r="V63" s="32"/>
      <c r="W63" s="32"/>
      <c r="X63" s="32"/>
    </row>
    <row r="64" spans="1:24" x14ac:dyDescent="0.3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4"/>
        <v>0</v>
      </c>
      <c r="U64" s="40"/>
      <c r="V64" s="32"/>
      <c r="W64" s="32"/>
      <c r="X64" s="32"/>
    </row>
    <row r="65" spans="1:24" x14ac:dyDescent="0.3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4"/>
        <v>0</v>
      </c>
      <c r="U65" s="40"/>
      <c r="V65" s="32"/>
      <c r="W65" s="32"/>
      <c r="X65" s="32"/>
    </row>
    <row r="66" spans="1:24" x14ac:dyDescent="0.3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4"/>
        <v>0</v>
      </c>
      <c r="U66" s="40"/>
      <c r="V66" s="32"/>
      <c r="W66" s="32"/>
      <c r="X66" s="32"/>
    </row>
    <row r="67" spans="1:24" x14ac:dyDescent="0.3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4"/>
        <v>0</v>
      </c>
      <c r="U67" s="40"/>
      <c r="V67" s="32"/>
      <c r="W67" s="32"/>
      <c r="X67" s="32"/>
    </row>
    <row r="68" spans="1:24" x14ac:dyDescent="0.3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4"/>
        <v>0</v>
      </c>
      <c r="U68" s="40"/>
      <c r="V68" s="32"/>
      <c r="W68" s="32"/>
      <c r="X68" s="32"/>
    </row>
    <row r="69" spans="1:24" x14ac:dyDescent="0.3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4"/>
        <v>0</v>
      </c>
      <c r="U69" s="40"/>
      <c r="V69" s="32"/>
      <c r="W69" s="32"/>
      <c r="X69" s="32"/>
    </row>
    <row r="70" spans="1:24" x14ac:dyDescent="0.3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4"/>
        <v>0</v>
      </c>
      <c r="U70" s="40"/>
      <c r="V70" s="32"/>
      <c r="W70" s="32"/>
      <c r="X70" s="32"/>
    </row>
    <row r="71" spans="1:24" x14ac:dyDescent="0.3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4"/>
        <v>0</v>
      </c>
      <c r="U71" s="40"/>
      <c r="V71" s="32"/>
      <c r="W71" s="32"/>
      <c r="X71" s="32"/>
    </row>
    <row r="72" spans="1:24" x14ac:dyDescent="0.3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4"/>
        <v>0</v>
      </c>
      <c r="U72" s="40"/>
      <c r="V72" s="32"/>
      <c r="W72" s="32"/>
      <c r="X72" s="32"/>
    </row>
    <row r="73" spans="1:24" x14ac:dyDescent="0.3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4"/>
        <v>0</v>
      </c>
      <c r="U73" s="40"/>
      <c r="V73" s="32"/>
      <c r="W73" s="32"/>
      <c r="X73" s="32"/>
    </row>
    <row r="74" spans="1:24" x14ac:dyDescent="0.3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4"/>
        <v>0</v>
      </c>
      <c r="U74" s="40"/>
      <c r="V74" s="32"/>
      <c r="W74" s="32"/>
      <c r="X74" s="32"/>
    </row>
    <row r="75" spans="1:24" x14ac:dyDescent="0.3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4"/>
        <v>0</v>
      </c>
      <c r="U75" s="40"/>
      <c r="V75" s="32"/>
      <c r="W75" s="32"/>
      <c r="X75" s="32"/>
    </row>
    <row r="76" spans="1:24" x14ac:dyDescent="0.3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4"/>
        <v>0</v>
      </c>
      <c r="U76" s="40"/>
      <c r="V76" s="32"/>
      <c r="W76" s="32"/>
      <c r="X76" s="32"/>
    </row>
    <row r="77" spans="1:24" x14ac:dyDescent="0.3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4"/>
        <v>0</v>
      </c>
      <c r="U77" s="40"/>
      <c r="V77" s="32"/>
      <c r="W77" s="32"/>
      <c r="X77" s="32"/>
    </row>
    <row r="78" spans="1:24" x14ac:dyDescent="0.3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4"/>
        <v>0</v>
      </c>
      <c r="U78" s="40"/>
      <c r="V78" s="32"/>
      <c r="W78" s="32"/>
      <c r="X78" s="32"/>
    </row>
    <row r="79" spans="1:24" x14ac:dyDescent="0.3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4"/>
        <v>0</v>
      </c>
      <c r="U79" s="40"/>
      <c r="V79" s="32"/>
      <c r="W79" s="32"/>
      <c r="X79" s="32"/>
    </row>
    <row r="80" spans="1:24" x14ac:dyDescent="0.3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4"/>
        <v>0</v>
      </c>
      <c r="U80" s="40"/>
      <c r="V80" s="32"/>
      <c r="W80" s="32"/>
      <c r="X80" s="32"/>
    </row>
    <row r="81" spans="1:24" x14ac:dyDescent="0.3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4"/>
        <v>0</v>
      </c>
      <c r="U81" s="40"/>
      <c r="V81" s="32"/>
      <c r="W81" s="32"/>
      <c r="X81" s="32"/>
    </row>
    <row r="82" spans="1:24" x14ac:dyDescent="0.3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4"/>
        <v>0</v>
      </c>
      <c r="U82" s="40"/>
      <c r="V82" s="32"/>
      <c r="W82" s="32"/>
      <c r="X82" s="32"/>
    </row>
    <row r="83" spans="1:24" x14ac:dyDescent="0.3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4"/>
        <v>0</v>
      </c>
      <c r="U83" s="40"/>
      <c r="V83" s="32"/>
      <c r="W83" s="32"/>
      <c r="X83" s="32"/>
    </row>
    <row r="84" spans="1:24" x14ac:dyDescent="0.3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4"/>
        <v>0</v>
      </c>
      <c r="U84" s="40"/>
      <c r="V84" s="32"/>
      <c r="W84" s="32"/>
      <c r="X84" s="32"/>
    </row>
    <row r="85" spans="1:24" x14ac:dyDescent="0.3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4"/>
        <v>0</v>
      </c>
      <c r="U85" s="40"/>
      <c r="V85" s="32"/>
      <c r="W85" s="32"/>
      <c r="X85" s="32"/>
    </row>
    <row r="86" spans="1:24" x14ac:dyDescent="0.3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4"/>
        <v>0</v>
      </c>
      <c r="U86" s="40"/>
      <c r="V86" s="32"/>
      <c r="W86" s="32"/>
      <c r="X86" s="32"/>
    </row>
    <row r="87" spans="1:24" x14ac:dyDescent="0.3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4"/>
        <v>0</v>
      </c>
      <c r="U87" s="40"/>
      <c r="V87" s="32"/>
      <c r="W87" s="32"/>
      <c r="X87" s="32"/>
    </row>
    <row r="88" spans="1:24" x14ac:dyDescent="0.3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4"/>
        <v>0</v>
      </c>
      <c r="U88" s="40"/>
      <c r="V88" s="32"/>
      <c r="W88" s="32"/>
      <c r="X88" s="32"/>
    </row>
    <row r="89" spans="1:24" x14ac:dyDescent="0.3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4"/>
        <v>0</v>
      </c>
      <c r="U89" s="40"/>
      <c r="V89" s="32"/>
      <c r="W89" s="32"/>
      <c r="X89" s="32"/>
    </row>
    <row r="90" spans="1:24" x14ac:dyDescent="0.3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4"/>
        <v>0</v>
      </c>
      <c r="U90" s="40"/>
      <c r="V90" s="32"/>
      <c r="W90" s="32"/>
      <c r="X90" s="32"/>
    </row>
    <row r="91" spans="1:24" x14ac:dyDescent="0.3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4"/>
        <v>0</v>
      </c>
      <c r="U91" s="40"/>
      <c r="V91" s="32"/>
      <c r="W91" s="32"/>
      <c r="X91" s="32"/>
    </row>
    <row r="92" spans="1:24" x14ac:dyDescent="0.3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4"/>
        <v>0</v>
      </c>
      <c r="U92" s="40"/>
      <c r="V92" s="32"/>
      <c r="W92" s="32"/>
      <c r="X92" s="32"/>
    </row>
    <row r="93" spans="1:24" x14ac:dyDescent="0.3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4"/>
        <v>0</v>
      </c>
      <c r="U93" s="40"/>
      <c r="V93" s="32"/>
      <c r="W93" s="32"/>
      <c r="X93" s="32"/>
    </row>
    <row r="94" spans="1:24" x14ac:dyDescent="0.3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4"/>
        <v>0</v>
      </c>
      <c r="U94" s="40"/>
      <c r="V94" s="32"/>
      <c r="W94" s="32"/>
      <c r="X94" s="32"/>
    </row>
    <row r="95" spans="1:24" x14ac:dyDescent="0.3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4"/>
        <v>0</v>
      </c>
      <c r="U95" s="40"/>
      <c r="V95" s="32"/>
      <c r="W95" s="32"/>
      <c r="X95" s="32"/>
    </row>
    <row r="96" spans="1:24" x14ac:dyDescent="0.3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4"/>
        <v>0</v>
      </c>
      <c r="U96" s="40"/>
      <c r="V96" s="32"/>
      <c r="W96" s="32"/>
      <c r="X96" s="32"/>
    </row>
    <row r="97" spans="1:25" x14ac:dyDescent="0.3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4"/>
        <v>0</v>
      </c>
      <c r="U97" s="40"/>
      <c r="V97" s="32"/>
      <c r="W97" s="32"/>
      <c r="X97" s="32"/>
    </row>
    <row r="98" spans="1:25" x14ac:dyDescent="0.3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3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3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 t="shared" si="5"/>
        <v>0</v>
      </c>
      <c r="F101" s="41">
        <f t="shared" si="5"/>
        <v>0</v>
      </c>
      <c r="G101" s="41">
        <f t="shared" ref="G101:R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>SUM(P52:P99)</f>
        <v>0</v>
      </c>
      <c r="Q101" s="41"/>
      <c r="R101" s="41">
        <f t="shared" si="6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3">
      <c r="A104" t="s">
        <v>22</v>
      </c>
      <c r="C104" s="41">
        <f>SUM('April 2018'!C106)</f>
        <v>0</v>
      </c>
      <c r="D104" s="41">
        <f>SUM('April 2018'!D106)</f>
        <v>0</v>
      </c>
      <c r="E104" s="41">
        <f>SUM('April 2018'!E106)</f>
        <v>0</v>
      </c>
      <c r="F104" s="41">
        <f>SUM('April 2018'!F106)</f>
        <v>0</v>
      </c>
      <c r="G104" s="41">
        <f>SUM('April 2018'!G106)</f>
        <v>0</v>
      </c>
      <c r="H104" s="41">
        <f>SUM('April 2018'!H106)</f>
        <v>0</v>
      </c>
      <c r="I104" s="41">
        <f>SUM('April 2018'!I106)</f>
        <v>0</v>
      </c>
      <c r="J104" s="41">
        <f>SUM('April 2018'!J106)</f>
        <v>0</v>
      </c>
      <c r="K104" s="41">
        <f>SUM('April 2018'!K106)</f>
        <v>0</v>
      </c>
      <c r="L104" s="41">
        <f>SUM('April 2018'!L106)</f>
        <v>0</v>
      </c>
      <c r="M104" s="41">
        <f>SUM('April 2018'!M106)</f>
        <v>0</v>
      </c>
      <c r="N104" s="41">
        <f>SUM('April 2018'!N106)</f>
        <v>0</v>
      </c>
      <c r="O104" s="41">
        <f>SUM('April 2018'!O106)</f>
        <v>0</v>
      </c>
      <c r="P104" s="41">
        <f>SUM('April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3">
      <c r="A106" t="s">
        <v>23</v>
      </c>
      <c r="C106" s="41">
        <f>SUM(C101+C104)</f>
        <v>0</v>
      </c>
      <c r="D106" s="41">
        <f t="shared" ref="D106:F106" si="7">SUM(D101+D104)</f>
        <v>0</v>
      </c>
      <c r="E106" s="41">
        <f t="shared" si="7"/>
        <v>0</v>
      </c>
      <c r="F106" s="41">
        <f t="shared" si="7"/>
        <v>0</v>
      </c>
      <c r="G106" s="41">
        <f t="shared" ref="G106:O106" si="8">SUM(G101+G104)</f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" x14ac:dyDescent="0.45">
      <c r="A108" s="97" t="str">
        <f>(A46)</f>
        <v>.</v>
      </c>
    </row>
    <row r="110" spans="1:25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  <c r="K110" s="89" t="s">
        <v>130</v>
      </c>
      <c r="L110" s="84"/>
      <c r="M110" s="85"/>
    </row>
    <row r="111" spans="1:25" x14ac:dyDescent="0.3">
      <c r="C111" s="32"/>
      <c r="F111" s="46"/>
      <c r="G111" s="10"/>
      <c r="H111" s="10"/>
      <c r="I111" s="49"/>
      <c r="K111" s="90"/>
      <c r="L111" s="80"/>
      <c r="M111" s="86"/>
    </row>
    <row r="112" spans="1:25" x14ac:dyDescent="0.3">
      <c r="A112" t="s">
        <v>28</v>
      </c>
      <c r="C112" s="41">
        <f>SUM(J42-X104)</f>
        <v>0</v>
      </c>
      <c r="F112" s="45" t="s">
        <v>58</v>
      </c>
      <c r="G112" s="10"/>
      <c r="H112" s="10"/>
      <c r="I112" s="52">
        <f>(F40+'April 2018'!F40+'May 2018'!M112)</f>
        <v>0</v>
      </c>
      <c r="K112" s="81" t="s">
        <v>58</v>
      </c>
      <c r="L112" s="80"/>
      <c r="M112" s="88">
        <v>0</v>
      </c>
    </row>
    <row r="113" spans="1:13" x14ac:dyDescent="0.3">
      <c r="C113" s="32"/>
      <c r="F113" s="46"/>
      <c r="G113" s="10"/>
      <c r="H113" s="10"/>
      <c r="I113" s="52"/>
      <c r="K113" s="82"/>
      <c r="L113" s="80"/>
      <c r="M113" s="88"/>
    </row>
    <row r="114" spans="1:13" x14ac:dyDescent="0.3">
      <c r="A114" t="s">
        <v>29</v>
      </c>
      <c r="C114" s="41">
        <f>SUM(C110+C112)</f>
        <v>0</v>
      </c>
      <c r="F114" s="46" t="s">
        <v>63</v>
      </c>
      <c r="G114" s="10"/>
      <c r="H114" s="10"/>
      <c r="I114" s="52">
        <v>0</v>
      </c>
      <c r="K114" s="82" t="s">
        <v>63</v>
      </c>
      <c r="L114" s="80"/>
      <c r="M114" s="88">
        <v>0</v>
      </c>
    </row>
    <row r="115" spans="1:13" x14ac:dyDescent="0.3">
      <c r="F115" s="46"/>
      <c r="G115" s="10"/>
      <c r="H115" s="10"/>
      <c r="I115" s="52"/>
      <c r="K115" s="82"/>
      <c r="L115" s="80"/>
      <c r="M115" s="88"/>
    </row>
    <row r="116" spans="1:13" x14ac:dyDescent="0.3">
      <c r="F116" s="45" t="s">
        <v>55</v>
      </c>
      <c r="G116" s="10"/>
      <c r="H116" s="10"/>
      <c r="I116" s="52">
        <f>(I112)</f>
        <v>0</v>
      </c>
      <c r="K116" s="81" t="s">
        <v>55</v>
      </c>
      <c r="L116" s="80"/>
      <c r="M116" s="88">
        <v>0</v>
      </c>
    </row>
    <row r="117" spans="1:13" x14ac:dyDescent="0.3">
      <c r="F117" s="46"/>
      <c r="G117" s="10"/>
      <c r="H117" s="10"/>
      <c r="I117" s="52"/>
      <c r="K117" s="82"/>
      <c r="L117" s="80"/>
      <c r="M117" s="88"/>
    </row>
    <row r="118" spans="1:13" x14ac:dyDescent="0.3">
      <c r="F118" s="45" t="s">
        <v>56</v>
      </c>
      <c r="G118" s="10"/>
      <c r="H118" s="10"/>
      <c r="I118" s="52">
        <f>(R101+'April 2018'!R101+'May 2018'!M118)</f>
        <v>0</v>
      </c>
      <c r="K118" s="81" t="s">
        <v>56</v>
      </c>
      <c r="L118" s="80"/>
      <c r="M118" s="88">
        <v>0</v>
      </c>
    </row>
    <row r="119" spans="1:13" x14ac:dyDescent="0.3">
      <c r="F119" s="46"/>
      <c r="G119" s="10"/>
      <c r="H119" s="10"/>
      <c r="I119" s="52"/>
      <c r="K119" s="82"/>
      <c r="L119" s="80"/>
      <c r="M119" s="88"/>
    </row>
    <row r="120" spans="1:13" x14ac:dyDescent="0.3">
      <c r="F120" s="45" t="s">
        <v>57</v>
      </c>
      <c r="G120" s="10"/>
      <c r="H120" s="10"/>
      <c r="I120" s="52">
        <f>SUM(I116-I118)</f>
        <v>0</v>
      </c>
      <c r="K120" s="81" t="s">
        <v>57</v>
      </c>
      <c r="L120" s="80"/>
      <c r="M120" s="88">
        <v>0</v>
      </c>
    </row>
    <row r="121" spans="1:13" x14ac:dyDescent="0.3">
      <c r="F121" s="46"/>
      <c r="G121" s="10"/>
      <c r="H121" s="10"/>
      <c r="I121" s="52"/>
      <c r="K121" s="82"/>
      <c r="L121" s="80"/>
      <c r="M121" s="88"/>
    </row>
    <row r="122" spans="1:13" x14ac:dyDescent="0.3">
      <c r="F122" s="45" t="s">
        <v>59</v>
      </c>
      <c r="G122" s="10"/>
      <c r="H122" s="10"/>
      <c r="I122" s="52">
        <f>SUM(J40+'April 2018'!J40+'May 2018'!M122)</f>
        <v>0</v>
      </c>
      <c r="K122" s="81" t="s">
        <v>59</v>
      </c>
      <c r="L122" s="80"/>
      <c r="M122" s="88">
        <v>0</v>
      </c>
    </row>
    <row r="123" spans="1:13" x14ac:dyDescent="0.3">
      <c r="F123" s="46"/>
      <c r="G123" s="10"/>
      <c r="H123" s="10"/>
      <c r="I123" s="52"/>
      <c r="K123" s="82"/>
      <c r="L123" s="80"/>
      <c r="M123" s="88"/>
    </row>
    <row r="124" spans="1:13" x14ac:dyDescent="0.3">
      <c r="F124" s="46" t="s">
        <v>60</v>
      </c>
      <c r="G124" s="10"/>
      <c r="H124" s="10"/>
      <c r="I124" s="52">
        <f>SUM(X101+'April 2018'!X101+'May 2018'!M124)</f>
        <v>0</v>
      </c>
      <c r="K124" s="82" t="s">
        <v>60</v>
      </c>
      <c r="L124" s="80"/>
      <c r="M124" s="88">
        <v>0</v>
      </c>
    </row>
    <row r="125" spans="1:13" x14ac:dyDescent="0.3">
      <c r="F125" s="46"/>
      <c r="G125" s="10"/>
      <c r="H125" s="10"/>
      <c r="I125" s="52"/>
      <c r="K125" s="82"/>
      <c r="L125" s="80"/>
      <c r="M125" s="88"/>
    </row>
    <row r="126" spans="1:13" x14ac:dyDescent="0.3">
      <c r="F126" s="45" t="s">
        <v>61</v>
      </c>
      <c r="G126" s="10"/>
      <c r="H126" s="10"/>
      <c r="I126" s="52">
        <v>0</v>
      </c>
      <c r="K126" s="81" t="s">
        <v>61</v>
      </c>
      <c r="L126" s="80"/>
      <c r="M126" s="91">
        <v>0</v>
      </c>
    </row>
    <row r="127" spans="1:13" x14ac:dyDescent="0.3">
      <c r="F127" s="46"/>
      <c r="G127" s="10"/>
      <c r="H127" s="10"/>
      <c r="I127" s="52"/>
      <c r="K127" s="82"/>
      <c r="L127" s="80"/>
      <c r="M127" s="91"/>
    </row>
    <row r="128" spans="1:13" x14ac:dyDescent="0.3">
      <c r="F128" s="63" t="s">
        <v>62</v>
      </c>
      <c r="G128" s="48"/>
      <c r="H128" s="48"/>
      <c r="I128" s="64">
        <v>0</v>
      </c>
      <c r="K128" s="83" t="s">
        <v>62</v>
      </c>
      <c r="L128" s="87"/>
      <c r="M128" s="92">
        <v>0</v>
      </c>
    </row>
  </sheetData>
  <sheetProtection algorithmName="SHA-512" hashValue="BGlbGNjKblWweJ0N/NY3ZJg7oFFvK9zxdl23vsxMHAw2dDAL1hYNuip9ZSwi/rqP0otyJuuGTwZJHyCHEYydzg==" saltValue="4TxeyAmmbTFW819eMhkIKw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6640625" customWidth="1"/>
    <col min="2" max="2" width="25.6640625" customWidth="1"/>
    <col min="3" max="3" width="20.44140625" customWidth="1"/>
    <col min="4" max="4" width="20.33203125" customWidth="1"/>
    <col min="5" max="5" width="20.33203125" bestFit="1" customWidth="1"/>
    <col min="6" max="8" width="20.33203125" customWidth="1"/>
    <col min="9" max="11" width="24.6640625" customWidth="1"/>
    <col min="12" max="12" width="22.6640625" customWidth="1"/>
    <col min="13" max="13" width="25.6640625" customWidth="1"/>
    <col min="14" max="16" width="23.6640625" customWidth="1"/>
    <col min="17" max="17" width="23.88671875" customWidth="1"/>
    <col min="18" max="19" width="23.6640625" customWidth="1"/>
    <col min="20" max="20" width="20.44140625" customWidth="1"/>
    <col min="21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3 - June 2018</v>
      </c>
      <c r="K2" s="72" t="str">
        <f>'May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133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('May 2018'!O42)</f>
        <v>0</v>
      </c>
      <c r="P3" s="121">
        <f>('May 2018'!P42)</f>
        <v>0</v>
      </c>
      <c r="Q3" s="121">
        <f>('May 2018'!Q42)</f>
        <v>0</v>
      </c>
      <c r="R3" s="121">
        <f>('May 2018'!R42)</f>
        <v>0</v>
      </c>
      <c r="S3" s="122">
        <f>('May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SUM('May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F8" s="35"/>
      <c r="G8" s="34"/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43252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43253</v>
      </c>
      <c r="B10" s="9" t="s">
        <v>65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43254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43255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43256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43257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43258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43259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43260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43261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43262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43263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43264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43265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43266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43267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43268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43269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43270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43271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43272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43273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43274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43275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43276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43277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43278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43279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43280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43281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/>
      <c r="C39" s="41"/>
      <c r="D39" s="41"/>
      <c r="E39" s="43"/>
      <c r="F39" s="34"/>
      <c r="G39" s="43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SUM('May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SUM('May 2018'!C106)</f>
        <v>0</v>
      </c>
      <c r="D104" s="41">
        <f>SUM('May 2018'!D106)</f>
        <v>0</v>
      </c>
      <c r="E104" s="41">
        <f>SUM('May 2018'!E106)</f>
        <v>0</v>
      </c>
      <c r="F104" s="41">
        <f>SUM('May 2018'!F106)</f>
        <v>0</v>
      </c>
      <c r="G104" s="41">
        <f>SUM('May 2018'!G106)</f>
        <v>0</v>
      </c>
      <c r="H104" s="41">
        <f>SUM('May 2018'!H106)</f>
        <v>0</v>
      </c>
      <c r="I104" s="41">
        <f>SUM('May 2018'!I106)</f>
        <v>0</v>
      </c>
      <c r="J104" s="41">
        <f>SUM('May 2018'!J106)</f>
        <v>0</v>
      </c>
      <c r="K104" s="41">
        <f>SUM('May 2018'!K106)</f>
        <v>0</v>
      </c>
      <c r="L104" s="41">
        <f>SUM('May 2018'!L106)</f>
        <v>0</v>
      </c>
      <c r="M104" s="41">
        <f>SUM('May 2018'!M106)</f>
        <v>0</v>
      </c>
      <c r="N104" s="41">
        <f>SUM('May 2018'!N106)</f>
        <v>0</v>
      </c>
      <c r="O104" s="41">
        <f>SUM('May 2018'!O106)</f>
        <v>0</v>
      </c>
      <c r="P104" s="41">
        <f>SUM('May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SUM('May 2018'!Y106)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SUM(J42-X104)</f>
        <v>0</v>
      </c>
      <c r="F112" s="45" t="s">
        <v>58</v>
      </c>
      <c r="G112" s="10"/>
      <c r="H112" s="10"/>
      <c r="I112" s="52">
        <f>(F40+'May 2018'!F40+'April 2018'!F40)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SUM(C110+C112)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(R101+'May 2018'!R101+'April 2018'!R101)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SUM(J40+'May 2018'!J40+'April 2018'!J40)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SUM(X101+'May 2018'!X101+'April 2018'!X101)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Dhk0OIFcnC1pO/S3eG8BuP7ImRjyLvAGz1AaaGYEGNGlobDjByN7Kx7ckohUC1PRFPZcAqz3ALAI/aMYn3VODQ==" saltValue="wsYktBHlrz2h/4yN6UPK2w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5546875" customWidth="1"/>
    <col min="2" max="2" width="25.6640625" customWidth="1"/>
    <col min="3" max="6" width="20.33203125" customWidth="1"/>
    <col min="7" max="7" width="20.44140625" customWidth="1"/>
    <col min="8" max="8" width="20.33203125" customWidth="1"/>
    <col min="9" max="9" width="24.6640625" customWidth="1"/>
    <col min="10" max="10" width="24.88671875" customWidth="1"/>
    <col min="11" max="11" width="24.6640625" customWidth="1"/>
    <col min="12" max="12" width="22.6640625" customWidth="1"/>
    <col min="13" max="13" width="25.6640625" customWidth="1"/>
    <col min="14" max="19" width="23.6640625" customWidth="1"/>
    <col min="20" max="20" width="20.33203125" customWidth="1"/>
    <col min="21" max="21" width="10.6640625" customWidth="1"/>
    <col min="22" max="22" width="10.5546875" customWidth="1"/>
    <col min="23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4 - July 2018</v>
      </c>
      <c r="K2" s="72" t="str">
        <f>'June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134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('June 2018'!O42)</f>
        <v>0</v>
      </c>
      <c r="P3" s="121">
        <f>('June 2018'!P42)</f>
        <v>0</v>
      </c>
      <c r="Q3" s="121">
        <f>('June 2018'!Q42)</f>
        <v>0</v>
      </c>
      <c r="R3" s="121">
        <f>('June 2018'!R42)</f>
        <v>0</v>
      </c>
      <c r="S3" s="122">
        <f>('June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SUM('June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46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F8" s="35"/>
      <c r="G8" s="34"/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43282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43283</v>
      </c>
      <c r="B10" s="9" t="s">
        <v>65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43284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43285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43286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43287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43288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43289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43290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43291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43292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43293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43294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43295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43296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43297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43298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43299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43300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43301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43302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43303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43304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43305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43306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43307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43308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43309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43310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43311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>
        <v>43312</v>
      </c>
      <c r="B39" s="9" t="s">
        <v>65</v>
      </c>
      <c r="C39" s="40">
        <v>0</v>
      </c>
      <c r="D39" s="40">
        <v>0</v>
      </c>
      <c r="E39" s="42">
        <f t="shared" ref="E39" si="3">(C39-D39)-F39</f>
        <v>0</v>
      </c>
      <c r="F39" s="42">
        <f t="shared" ref="F39" si="4">(C39-D39) /6</f>
        <v>0</v>
      </c>
      <c r="G39" s="43">
        <f t="shared" ref="G39" si="5">SUM(D39:F39)</f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SUM('June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6">SUM(P3:P41)</f>
        <v>0</v>
      </c>
      <c r="Q42" s="115">
        <f t="shared" si="6"/>
        <v>0</v>
      </c>
      <c r="R42" s="115">
        <f t="shared" si="6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7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7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7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7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7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7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7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7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7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7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7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7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7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7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7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7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7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7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7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7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7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7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7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7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7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7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7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7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7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7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7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7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7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7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7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7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7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7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7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7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7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7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7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7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7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7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7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P101" si="8">SUM(D52:D99)</f>
        <v>0</v>
      </c>
      <c r="E101" s="41">
        <f>SUM(E52:E99)</f>
        <v>0</v>
      </c>
      <c r="F101" s="41">
        <f t="shared" si="8"/>
        <v>0</v>
      </c>
      <c r="G101" s="41">
        <f t="shared" si="8"/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 t="shared" si="8"/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 t="shared" ref="R101" si="9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SUM('June 2018'!C106)</f>
        <v>0</v>
      </c>
      <c r="D104" s="41">
        <f>SUM('June 2018'!D106)</f>
        <v>0</v>
      </c>
      <c r="E104" s="41">
        <f>SUM('June 2018'!E106)</f>
        <v>0</v>
      </c>
      <c r="F104" s="41">
        <f>SUM('June 2018'!F106)</f>
        <v>0</v>
      </c>
      <c r="G104" s="41">
        <f>SUM('June 2018'!G106)</f>
        <v>0</v>
      </c>
      <c r="H104" s="41">
        <f>SUM('June 2018'!H106)</f>
        <v>0</v>
      </c>
      <c r="I104" s="41">
        <f>SUM('June 2018'!I106)</f>
        <v>0</v>
      </c>
      <c r="J104" s="41">
        <f>SUM('June 2018'!J106)</f>
        <v>0</v>
      </c>
      <c r="K104" s="41">
        <f>SUM('June 2018'!K106)</f>
        <v>0</v>
      </c>
      <c r="L104" s="41">
        <f>SUM('June 2018'!L106)</f>
        <v>0</v>
      </c>
      <c r="M104" s="41">
        <f>SUM('June 2018'!M106)</f>
        <v>0</v>
      </c>
      <c r="N104" s="41">
        <f>SUM('June 2018'!N106)</f>
        <v>0</v>
      </c>
      <c r="O104" s="41">
        <f>SUM('June 2018'!O106)</f>
        <v>0</v>
      </c>
      <c r="P104" s="41">
        <f>SUM('June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O106" si="10">SUM(D101+D104)</f>
        <v>0</v>
      </c>
      <c r="E106" s="41">
        <f t="shared" si="10"/>
        <v>0</v>
      </c>
      <c r="F106" s="41">
        <f t="shared" si="10"/>
        <v>0</v>
      </c>
      <c r="G106" s="41">
        <f t="shared" si="10"/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SUM(J42-X104)</f>
        <v>0</v>
      </c>
      <c r="F112" s="45" t="s">
        <v>58</v>
      </c>
      <c r="G112" s="10"/>
      <c r="H112" s="10"/>
      <c r="I112" s="52">
        <f>(F40+'May 2018'!F40+'June 2018'!F40)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(R101+'May 2018'!R101+'June 2018'!R101)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SUM(J40+'May 2018'!J40+'June 2018'!J40)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SUM(X101+'May 2018'!X101+'June 2018'!X101)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lQzGxjkiiZUoO8lYk68oyuNvCxRkz0nGOQRc/3T4OKmSINhyxGc28XzlDAWchZm+kZ/k3dj2Iizuyl3UWz/O6A==" saltValue="+R/NcmBUojk2OvrrjwGvvQ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6640625" customWidth="1"/>
    <col min="2" max="2" width="25.6640625" customWidth="1"/>
    <col min="3" max="4" width="20.33203125" customWidth="1"/>
    <col min="5" max="5" width="20.33203125" bestFit="1" customWidth="1"/>
    <col min="6" max="8" width="20.33203125" customWidth="1"/>
    <col min="9" max="9" width="24.6640625" customWidth="1"/>
    <col min="10" max="10" width="24.88671875" customWidth="1"/>
    <col min="11" max="11" width="24.6640625" customWidth="1"/>
    <col min="12" max="12" width="22.5546875" customWidth="1"/>
    <col min="13" max="13" width="25.6640625" customWidth="1"/>
    <col min="14" max="19" width="23.6640625" customWidth="1"/>
    <col min="20" max="20" width="20.33203125" customWidth="1"/>
    <col min="21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5 - August 2018</v>
      </c>
      <c r="K2" s="72" t="str">
        <f>'July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135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('July 2018'!O42)</f>
        <v>0</v>
      </c>
      <c r="P3" s="121">
        <f>('July 2018'!P42)</f>
        <v>0</v>
      </c>
      <c r="Q3" s="121">
        <f>('July 2018'!Q42)</f>
        <v>0</v>
      </c>
      <c r="R3" s="121">
        <f>('July 2018'!R42)</f>
        <v>0</v>
      </c>
      <c r="S3" s="122">
        <f>('July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(F7)</f>
        <v>VAT</v>
      </c>
      <c r="J6" s="26">
        <f>(E40)</f>
        <v>0</v>
      </c>
      <c r="K6" s="74">
        <f>SUM('July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43313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43314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43315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43316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43317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43318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43319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43320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43321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43322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43323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43324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43325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43326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43327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43328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43329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43330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43331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43332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43333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43334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43335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43336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43337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43338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43339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43340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43341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43342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>
        <v>43343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SUM('July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s="65" customFormat="1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SUM('July 2018'!C106)</f>
        <v>0</v>
      </c>
      <c r="D104" s="41">
        <f>SUM('July 2018'!D106)</f>
        <v>0</v>
      </c>
      <c r="E104" s="41">
        <f>SUM('July 2018'!E106)</f>
        <v>0</v>
      </c>
      <c r="F104" s="41">
        <f>SUM('July 2018'!F106)</f>
        <v>0</v>
      </c>
      <c r="G104" s="41">
        <f>SUM('July 2018'!G106)</f>
        <v>0</v>
      </c>
      <c r="H104" s="41">
        <f>SUM('July 2018'!H106)</f>
        <v>0</v>
      </c>
      <c r="I104" s="41">
        <f>SUM('July 2018'!I106)</f>
        <v>0</v>
      </c>
      <c r="J104" s="41">
        <f>SUM('July 2018'!J106)</f>
        <v>0</v>
      </c>
      <c r="K104" s="41">
        <f>SUM('July 2018'!K106)</f>
        <v>0</v>
      </c>
      <c r="L104" s="41">
        <f>SUM('July 2018'!L106)</f>
        <v>0</v>
      </c>
      <c r="M104" s="41">
        <f>SUM('July 2018'!M106)</f>
        <v>0</v>
      </c>
      <c r="N104" s="41">
        <f>SUM('July 2018'!N106)</f>
        <v>0</v>
      </c>
      <c r="O104" s="41">
        <f>SUM('July 2018'!O106)</f>
        <v>0</v>
      </c>
      <c r="P104" s="41">
        <f>SUM('July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SUM('July 2018'!C114)</f>
        <v>0</v>
      </c>
      <c r="F112" s="45" t="s">
        <v>58</v>
      </c>
      <c r="G112" s="10"/>
      <c r="H112" s="10"/>
      <c r="I112" s="52">
        <f>(F40+'July 2018'!F40+'June 2018'!F40)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(R101+'July 2018'!R101+'June 2018'!R101)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SUM(J40+'July 2018'!J40+'June 2018'!J40)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SUM(X101+'July 2018'!X101+'June 2018'!X101)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9LymvKeRy9gocKFkcO1yre7L0HcuohMmrzGaDF77icl5vCkL/EC12gF390KYRDG0oTcNd5UlagbZJtZn0rjeXA==" saltValue="lOGf8IF0VO+suxrs9T7lnw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6640625" customWidth="1"/>
    <col min="2" max="2" width="25.6640625" customWidth="1"/>
    <col min="3" max="4" width="20.33203125" customWidth="1"/>
    <col min="5" max="5" width="20.44140625" customWidth="1"/>
    <col min="6" max="8" width="20.33203125" customWidth="1"/>
    <col min="9" max="11" width="24.6640625" customWidth="1"/>
    <col min="12" max="12" width="22.6640625" customWidth="1"/>
    <col min="13" max="13" width="25.6640625" customWidth="1"/>
    <col min="14" max="15" width="23.6640625" customWidth="1"/>
    <col min="16" max="16" width="23.5546875" customWidth="1"/>
    <col min="17" max="19" width="23.6640625" customWidth="1"/>
    <col min="20" max="20" width="20.33203125" customWidth="1"/>
    <col min="21" max="21" width="10.88671875" customWidth="1"/>
    <col min="22" max="24" width="10.664062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6 - September 2018</v>
      </c>
      <c r="K2" s="72" t="str">
        <f>'August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136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('August 2018'!O42)</f>
        <v>0</v>
      </c>
      <c r="P3" s="121">
        <f>('August 2018'!P42)</f>
        <v>0</v>
      </c>
      <c r="Q3" s="121">
        <f>('August 2018'!Q42)</f>
        <v>0</v>
      </c>
      <c r="R3" s="121">
        <f>('August 2018'!R42)</f>
        <v>0</v>
      </c>
      <c r="S3" s="122">
        <f>('August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SUM('August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43344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43345</v>
      </c>
      <c r="B10" s="9" t="s">
        <v>65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43346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43347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43348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43349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43350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43351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43352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43353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43354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43355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43356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43357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43358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43359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43360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43361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43362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43363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43364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43365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43366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43367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43368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43369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43370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43371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43372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43373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95"/>
      <c r="B39" s="9"/>
      <c r="C39" s="40"/>
      <c r="D39" s="40"/>
      <c r="E39" s="42"/>
      <c r="F39" s="42"/>
      <c r="G39" s="43"/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SUM('August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s="65" customFormat="1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SUM('August 2018'!C106)</f>
        <v>0</v>
      </c>
      <c r="D104" s="41">
        <f>SUM('August 2018'!D106)</f>
        <v>0</v>
      </c>
      <c r="E104" s="41">
        <f>SUM('August 2018'!E106)</f>
        <v>0</v>
      </c>
      <c r="F104" s="41">
        <f>SUM('August 2018'!F106)</f>
        <v>0</v>
      </c>
      <c r="G104" s="41">
        <f>SUM('August 2018'!G106)</f>
        <v>0</v>
      </c>
      <c r="H104" s="41">
        <f>SUM('August 2018'!H106)</f>
        <v>0</v>
      </c>
      <c r="I104" s="41">
        <f>SUM('August 2018'!I106)</f>
        <v>0</v>
      </c>
      <c r="J104" s="41">
        <f>SUM('August 2018'!J106)</f>
        <v>0</v>
      </c>
      <c r="K104" s="41">
        <f>SUM('August 2018'!K106)</f>
        <v>0</v>
      </c>
      <c r="L104" s="41">
        <f>SUM('August 2018'!L106)</f>
        <v>0</v>
      </c>
      <c r="M104" s="41">
        <f>SUM('August 2018'!M106)</f>
        <v>0</v>
      </c>
      <c r="N104" s="41">
        <f>SUM('August 2018'!N106)</f>
        <v>0</v>
      </c>
      <c r="O104" s="41">
        <f>SUM('August 2018'!O106)</f>
        <v>0</v>
      </c>
      <c r="P104" s="41">
        <f>SUM('August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SUM('August 2018'!C114)</f>
        <v>0</v>
      </c>
      <c r="F112" s="45" t="s">
        <v>58</v>
      </c>
      <c r="G112" s="10"/>
      <c r="H112" s="10"/>
      <c r="I112" s="52">
        <f>(F40+'July 2018'!F40+'August 2018'!F40)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(R101+'July 2018'!R101+'August 2018'!R101)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SUM(J40+'July 2018'!J40+'August 2018'!J40)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SUM(X101+'July 2018'!X101+'August 2018'!X101)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kSOmzvfQGN2nv/KoIYQq0LL3zn7JjM81W4fIpI/3HTtKpHa9J16YRkgmg9yUrh/7ikiuV7nVqsE0s7XAaIPD1w==" saltValue="UlqXg1tMbdUW5CzTmcFotA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8"/>
  <sheetViews>
    <sheetView workbookViewId="0">
      <selection activeCell="B9" sqref="B9"/>
    </sheetView>
  </sheetViews>
  <sheetFormatPr defaultRowHeight="15.05" x14ac:dyDescent="0.3"/>
  <cols>
    <col min="1" max="1" width="14.5546875" customWidth="1"/>
    <col min="2" max="2" width="25.88671875" customWidth="1"/>
    <col min="3" max="4" width="20.33203125" customWidth="1"/>
    <col min="5" max="5" width="20.33203125" bestFit="1" customWidth="1"/>
    <col min="6" max="8" width="20.33203125" customWidth="1"/>
    <col min="9" max="9" width="24.6640625" customWidth="1"/>
    <col min="10" max="10" width="24.88671875" customWidth="1"/>
    <col min="11" max="11" width="24.6640625" customWidth="1"/>
    <col min="12" max="12" width="22.6640625" customWidth="1"/>
    <col min="13" max="13" width="25.88671875" customWidth="1"/>
    <col min="14" max="19" width="23.6640625" customWidth="1"/>
    <col min="20" max="20" width="20.33203125" customWidth="1"/>
    <col min="21" max="23" width="10.6640625" customWidth="1"/>
    <col min="24" max="24" width="10.5546875" customWidth="1"/>
  </cols>
  <sheetData>
    <row r="1" spans="1:19" x14ac:dyDescent="0.3">
      <c r="A1" s="6" t="str">
        <f>'April 2018'!A1</f>
        <v>**********************</v>
      </c>
      <c r="H1" s="67" t="s">
        <v>44</v>
      </c>
      <c r="I1" s="22"/>
      <c r="J1" s="21" t="str">
        <f>(A1)</f>
        <v>**********************</v>
      </c>
      <c r="K1" s="71"/>
      <c r="L1" s="99" t="s">
        <v>78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3">
      <c r="A2" s="1"/>
      <c r="H2" s="68"/>
      <c r="I2" s="22"/>
      <c r="J2" s="23" t="str">
        <f>(A3)</f>
        <v>Month 7 - October 2018</v>
      </c>
      <c r="K2" s="72" t="str">
        <f>'September 2018'!K2</f>
        <v>Year 2018/2019 to date</v>
      </c>
      <c r="L2" s="102" t="s">
        <v>1</v>
      </c>
      <c r="M2" s="103" t="s">
        <v>38</v>
      </c>
      <c r="N2" s="104" t="s">
        <v>68</v>
      </c>
      <c r="O2" s="117" t="str">
        <f>('April 2018'!O2)</f>
        <v>Current a/c 1</v>
      </c>
      <c r="P2" s="117" t="str">
        <f>('April 2018'!P2)</f>
        <v>Current a/c 2</v>
      </c>
      <c r="Q2" s="117" t="str">
        <f>('April 2018'!Q2)</f>
        <v>Deposit a/c</v>
      </c>
      <c r="R2" s="117" t="str">
        <f>('April 2018'!R2)</f>
        <v>Credit Card</v>
      </c>
      <c r="S2" s="118" t="str">
        <f>('April 2018'!S2)</f>
        <v>Charge Card</v>
      </c>
    </row>
    <row r="3" spans="1:19" x14ac:dyDescent="0.3">
      <c r="A3" s="1" t="s">
        <v>137</v>
      </c>
      <c r="H3" s="67" t="s">
        <v>0</v>
      </c>
      <c r="I3" s="22"/>
      <c r="J3" s="24"/>
      <c r="K3" s="73"/>
      <c r="L3" s="107" t="s">
        <v>74</v>
      </c>
      <c r="M3" s="119" t="s">
        <v>79</v>
      </c>
      <c r="N3" s="120" t="s">
        <v>76</v>
      </c>
      <c r="O3" s="121">
        <f>('September 2018'!O42)</f>
        <v>0</v>
      </c>
      <c r="P3" s="121">
        <f>('September 2018'!P42)</f>
        <v>0</v>
      </c>
      <c r="Q3" s="121">
        <f>('September 2018'!Q42)</f>
        <v>0</v>
      </c>
      <c r="R3" s="121">
        <f>('September 2018'!R42)</f>
        <v>0</v>
      </c>
      <c r="S3" s="122">
        <f>('September 2018'!S42)</f>
        <v>0</v>
      </c>
    </row>
    <row r="4" spans="1:19" x14ac:dyDescent="0.3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2018'!K4+J4)</f>
        <v>0</v>
      </c>
      <c r="L4" s="107" t="s">
        <v>74</v>
      </c>
      <c r="M4" s="108" t="s">
        <v>39</v>
      </c>
      <c r="N4" s="109" t="s">
        <v>76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3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2018'!K5+J5)</f>
        <v>0</v>
      </c>
      <c r="L5" s="107" t="s">
        <v>74</v>
      </c>
      <c r="M5" s="108" t="s">
        <v>39</v>
      </c>
      <c r="N5" s="109" t="s">
        <v>76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3">
      <c r="H6" s="68"/>
      <c r="I6" s="22" t="str">
        <f>(E7)</f>
        <v>Margin</v>
      </c>
      <c r="J6" s="26">
        <f>(E40)</f>
        <v>0</v>
      </c>
      <c r="K6" s="74">
        <f>SUM('September 2018'!K6+J6)</f>
        <v>0</v>
      </c>
      <c r="L6" s="107" t="s">
        <v>74</v>
      </c>
      <c r="M6" s="108" t="s">
        <v>39</v>
      </c>
      <c r="N6" s="109" t="s">
        <v>76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3">
      <c r="A7" s="36" t="s">
        <v>1</v>
      </c>
      <c r="B7" s="36" t="s">
        <v>38</v>
      </c>
      <c r="C7" s="94" t="str">
        <f>'April 2018'!C7</f>
        <v>Sale Price</v>
      </c>
      <c r="D7" s="94" t="str">
        <f>'April 2018'!D7</f>
        <v>Cost Price</v>
      </c>
      <c r="E7" s="94" t="str">
        <f>'April 2018'!E7</f>
        <v>Margin</v>
      </c>
      <c r="F7" s="36" t="s">
        <v>53</v>
      </c>
      <c r="G7" s="39" t="s">
        <v>67</v>
      </c>
      <c r="H7" s="68"/>
      <c r="I7" s="22"/>
      <c r="J7" s="22"/>
      <c r="K7" s="71"/>
      <c r="L7" s="107" t="s">
        <v>74</v>
      </c>
      <c r="M7" s="108" t="s">
        <v>39</v>
      </c>
      <c r="N7" s="109" t="s">
        <v>76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3">
      <c r="H8" s="68"/>
      <c r="I8" s="20" t="s">
        <v>45</v>
      </c>
      <c r="J8" s="27">
        <f>SUM(J4:J6)</f>
        <v>0</v>
      </c>
      <c r="K8" s="75">
        <f>SUM(K4:K6)</f>
        <v>0</v>
      </c>
      <c r="L8" s="107" t="s">
        <v>74</v>
      </c>
      <c r="M8" s="108" t="s">
        <v>39</v>
      </c>
      <c r="N8" s="109" t="s">
        <v>76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3">
      <c r="A9" s="2">
        <v>43374</v>
      </c>
      <c r="B9" s="9" t="s">
        <v>65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74</v>
      </c>
      <c r="M9" s="108" t="s">
        <v>39</v>
      </c>
      <c r="N9" s="109" t="s">
        <v>76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3">
      <c r="A10" s="2">
        <v>43375</v>
      </c>
      <c r="B10" s="9" t="s">
        <v>65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46</v>
      </c>
      <c r="I10" s="22"/>
      <c r="J10" s="24"/>
      <c r="K10" s="73"/>
      <c r="L10" s="107" t="s">
        <v>74</v>
      </c>
      <c r="M10" s="108" t="s">
        <v>39</v>
      </c>
      <c r="N10" s="109" t="s">
        <v>76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3">
      <c r="A11" s="2">
        <v>43376</v>
      </c>
      <c r="B11" s="9" t="s">
        <v>65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74</v>
      </c>
      <c r="M11" s="108" t="s">
        <v>39</v>
      </c>
      <c r="N11" s="109" t="s">
        <v>76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3">
      <c r="A12" s="2">
        <v>43377</v>
      </c>
      <c r="B12" s="9" t="s">
        <v>65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74</v>
      </c>
      <c r="M12" s="108" t="s">
        <v>39</v>
      </c>
      <c r="N12" s="109" t="s">
        <v>76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3">
      <c r="A13" s="2">
        <v>43378</v>
      </c>
      <c r="B13" s="9" t="s">
        <v>65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74</v>
      </c>
      <c r="M13" s="108" t="s">
        <v>39</v>
      </c>
      <c r="N13" s="109" t="s">
        <v>76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3">
      <c r="A14" s="2">
        <v>43379</v>
      </c>
      <c r="B14" s="9" t="s">
        <v>65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47</v>
      </c>
      <c r="J14" s="27">
        <f>SUM(J11+J12)</f>
        <v>0</v>
      </c>
      <c r="K14" s="75">
        <f>SUM(K11+K12)</f>
        <v>0</v>
      </c>
      <c r="L14" s="107" t="s">
        <v>74</v>
      </c>
      <c r="M14" s="108" t="s">
        <v>39</v>
      </c>
      <c r="N14" s="109" t="s">
        <v>76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3">
      <c r="A15" s="2">
        <v>43380</v>
      </c>
      <c r="B15" s="9" t="s">
        <v>65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74</v>
      </c>
      <c r="M15" s="108" t="s">
        <v>39</v>
      </c>
      <c r="N15" s="109" t="s">
        <v>76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3">
      <c r="A16" s="2">
        <v>43381</v>
      </c>
      <c r="B16" s="9" t="s">
        <v>65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48</v>
      </c>
      <c r="I16" s="22"/>
      <c r="J16" s="29">
        <f>SUM(J8-J14)</f>
        <v>0</v>
      </c>
      <c r="K16" s="76">
        <f>SUM(K8-K14)</f>
        <v>0</v>
      </c>
      <c r="L16" s="107" t="s">
        <v>74</v>
      </c>
      <c r="M16" s="108" t="s">
        <v>39</v>
      </c>
      <c r="N16" s="109" t="s">
        <v>76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3">
      <c r="A17" s="2">
        <v>43382</v>
      </c>
      <c r="B17" s="9" t="s">
        <v>65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74</v>
      </c>
      <c r="M17" s="108" t="s">
        <v>39</v>
      </c>
      <c r="N17" s="109" t="s">
        <v>76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3">
      <c r="A18" s="2">
        <v>43383</v>
      </c>
      <c r="B18" s="9" t="s">
        <v>65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74</v>
      </c>
      <c r="M18" s="108" t="s">
        <v>39</v>
      </c>
      <c r="N18" s="109" t="s">
        <v>76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3">
      <c r="A19" s="2">
        <v>43384</v>
      </c>
      <c r="B19" s="9" t="s">
        <v>65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74</v>
      </c>
      <c r="M19" s="108" t="s">
        <v>39</v>
      </c>
      <c r="N19" s="109" t="s">
        <v>76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3">
      <c r="A20" s="2">
        <v>43385</v>
      </c>
      <c r="B20" s="9" t="s">
        <v>65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74</v>
      </c>
      <c r="M20" s="108" t="s">
        <v>39</v>
      </c>
      <c r="N20" s="109" t="s">
        <v>76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3">
      <c r="A21" s="2">
        <v>43386</v>
      </c>
      <c r="B21" s="9" t="s">
        <v>65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74</v>
      </c>
      <c r="M21" s="108" t="s">
        <v>39</v>
      </c>
      <c r="N21" s="109" t="s">
        <v>76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3">
      <c r="A22" s="2">
        <v>43387</v>
      </c>
      <c r="B22" s="9" t="s">
        <v>65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74</v>
      </c>
      <c r="M22" s="108" t="s">
        <v>39</v>
      </c>
      <c r="N22" s="109" t="s">
        <v>76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3">
      <c r="A23" s="2">
        <v>43388</v>
      </c>
      <c r="B23" s="9" t="s">
        <v>65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74</v>
      </c>
      <c r="M23" s="108" t="s">
        <v>39</v>
      </c>
      <c r="N23" s="109" t="s">
        <v>76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3">
      <c r="A24" s="2">
        <v>43389</v>
      </c>
      <c r="B24" s="9" t="s">
        <v>65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74</v>
      </c>
      <c r="M24" s="108" t="s">
        <v>39</v>
      </c>
      <c r="N24" s="109" t="s">
        <v>76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3">
      <c r="A25" s="2">
        <v>43390</v>
      </c>
      <c r="B25" s="9" t="s">
        <v>65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74</v>
      </c>
      <c r="M25" s="108" t="s">
        <v>39</v>
      </c>
      <c r="N25" s="109" t="s">
        <v>76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3">
      <c r="A26" s="2">
        <v>43391</v>
      </c>
      <c r="B26" s="9" t="s">
        <v>65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74</v>
      </c>
      <c r="M26" s="108" t="s">
        <v>39</v>
      </c>
      <c r="N26" s="109" t="s">
        <v>76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3">
      <c r="A27" s="2">
        <v>43392</v>
      </c>
      <c r="B27" s="9" t="s">
        <v>65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74</v>
      </c>
      <c r="M27" s="108" t="s">
        <v>39</v>
      </c>
      <c r="N27" s="109" t="s">
        <v>76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3">
      <c r="A28" s="2">
        <v>43393</v>
      </c>
      <c r="B28" s="9" t="s">
        <v>65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74</v>
      </c>
      <c r="M28" s="108" t="s">
        <v>39</v>
      </c>
      <c r="N28" s="109" t="s">
        <v>76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3">
      <c r="A29" s="2">
        <v>43394</v>
      </c>
      <c r="B29" s="9" t="s">
        <v>65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74</v>
      </c>
      <c r="M29" s="108" t="s">
        <v>39</v>
      </c>
      <c r="N29" s="109" t="s">
        <v>76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3">
      <c r="A30" s="2">
        <v>43395</v>
      </c>
      <c r="B30" s="9" t="s">
        <v>65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74</v>
      </c>
      <c r="M30" s="108" t="s">
        <v>39</v>
      </c>
      <c r="N30" s="109" t="s">
        <v>76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3">
      <c r="A31" s="2">
        <v>43396</v>
      </c>
      <c r="B31" s="9" t="s">
        <v>65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74</v>
      </c>
      <c r="M31" s="108" t="s">
        <v>39</v>
      </c>
      <c r="N31" s="109" t="s">
        <v>76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3">
      <c r="A32" s="2">
        <v>43397</v>
      </c>
      <c r="B32" s="9" t="s">
        <v>65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51</v>
      </c>
      <c r="J32" s="30">
        <f>SUM(J19:J30)</f>
        <v>0</v>
      </c>
      <c r="K32" s="77">
        <f>SUM(K19:K30)</f>
        <v>0</v>
      </c>
      <c r="L32" s="107" t="s">
        <v>74</v>
      </c>
      <c r="M32" s="108" t="s">
        <v>39</v>
      </c>
      <c r="N32" s="109" t="s">
        <v>76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3">
      <c r="A33" s="2">
        <v>43398</v>
      </c>
      <c r="B33" s="9" t="s">
        <v>65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74</v>
      </c>
      <c r="M33" s="108" t="s">
        <v>39</v>
      </c>
      <c r="N33" s="109" t="s">
        <v>76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3">
      <c r="A34" s="2">
        <v>43399</v>
      </c>
      <c r="B34" s="9" t="s">
        <v>65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74</v>
      </c>
      <c r="M34" s="108" t="s">
        <v>39</v>
      </c>
      <c r="N34" s="109" t="s">
        <v>76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3">
      <c r="A35" s="2">
        <v>43400</v>
      </c>
      <c r="B35" s="9" t="s">
        <v>65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52</v>
      </c>
      <c r="I35" s="22"/>
      <c r="J35" s="30">
        <f>SUM(J16-J32)</f>
        <v>0</v>
      </c>
      <c r="K35" s="77">
        <f>SUM(K16-K32)</f>
        <v>0</v>
      </c>
      <c r="L35" s="107" t="s">
        <v>74</v>
      </c>
      <c r="M35" s="108" t="s">
        <v>39</v>
      </c>
      <c r="N35" s="109" t="s">
        <v>76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3">
      <c r="A36" s="2">
        <v>43401</v>
      </c>
      <c r="B36" s="9" t="s">
        <v>65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74</v>
      </c>
      <c r="M36" s="108" t="s">
        <v>39</v>
      </c>
      <c r="N36" s="109" t="s">
        <v>76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3">
      <c r="A37" s="2">
        <v>43402</v>
      </c>
      <c r="B37" s="9" t="s">
        <v>65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74</v>
      </c>
      <c r="M37" s="108" t="s">
        <v>39</v>
      </c>
      <c r="N37" s="109" t="s">
        <v>76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3">
      <c r="A38" s="2">
        <v>43403</v>
      </c>
      <c r="B38" s="9" t="s">
        <v>65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74</v>
      </c>
      <c r="M38" s="108" t="s">
        <v>39</v>
      </c>
      <c r="N38" s="109" t="s">
        <v>76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3">
      <c r="A39" s="2">
        <v>43404</v>
      </c>
      <c r="B39" s="9" t="s">
        <v>65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74</v>
      </c>
      <c r="M39" s="108" t="s">
        <v>39</v>
      </c>
      <c r="N39" s="109" t="s">
        <v>76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3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74</v>
      </c>
      <c r="M40" s="108" t="s">
        <v>39</v>
      </c>
      <c r="N40" s="109" t="s">
        <v>76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3">
      <c r="J41" s="32"/>
      <c r="L41" s="107" t="s">
        <v>74</v>
      </c>
      <c r="M41" s="108" t="s">
        <v>39</v>
      </c>
      <c r="N41" s="109" t="s">
        <v>76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3">
      <c r="H42" t="s">
        <v>3</v>
      </c>
      <c r="J42" s="41">
        <f>SUM('September 2018'!J44)</f>
        <v>0</v>
      </c>
      <c r="L42" s="112"/>
      <c r="M42" s="113" t="s">
        <v>77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3">
      <c r="J43" s="32"/>
      <c r="L43" s="4"/>
    </row>
    <row r="44" spans="1:19" x14ac:dyDescent="0.3">
      <c r="H44" t="s">
        <v>5</v>
      </c>
      <c r="J44" s="41">
        <f>SUM(J40+J42)</f>
        <v>0</v>
      </c>
      <c r="L44" s="4"/>
    </row>
    <row r="46" spans="1:19" s="65" customFormat="1" ht="26.2" x14ac:dyDescent="0.45">
      <c r="A46" s="97" t="str">
        <f>('April 2018'!A46)</f>
        <v>.</v>
      </c>
    </row>
    <row r="48" spans="1:19" x14ac:dyDescent="0.3">
      <c r="A48" s="1" t="s">
        <v>6</v>
      </c>
    </row>
    <row r="50" spans="1:24" x14ac:dyDescent="0.3">
      <c r="A50" s="36" t="s">
        <v>1</v>
      </c>
      <c r="B50" s="36" t="s">
        <v>38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49</v>
      </c>
      <c r="J50" s="36" t="s">
        <v>14</v>
      </c>
      <c r="K50" s="36" t="s">
        <v>15</v>
      </c>
      <c r="L50" s="36" t="s">
        <v>50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66</v>
      </c>
      <c r="S50" s="36"/>
      <c r="T50" s="38" t="s">
        <v>64</v>
      </c>
      <c r="U50" s="38"/>
    </row>
    <row r="52" spans="1:24" x14ac:dyDescent="0.3">
      <c r="A52" s="9" t="s">
        <v>20</v>
      </c>
      <c r="B52" s="9" t="s">
        <v>43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3">
      <c r="A53" s="9" t="s">
        <v>20</v>
      </c>
      <c r="B53" s="9" t="s">
        <v>43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3">
      <c r="A54" s="9" t="s">
        <v>20</v>
      </c>
      <c r="B54" s="9" t="s">
        <v>43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3">
      <c r="A55" s="9" t="s">
        <v>20</v>
      </c>
      <c r="B55" s="9" t="s">
        <v>43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3">
      <c r="A56" s="9" t="s">
        <v>20</v>
      </c>
      <c r="B56" s="9" t="s">
        <v>43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3">
      <c r="A57" s="9" t="s">
        <v>20</v>
      </c>
      <c r="B57" s="9" t="s">
        <v>43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3">
      <c r="A58" s="9" t="s">
        <v>20</v>
      </c>
      <c r="B58" s="9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3">
      <c r="A59" s="9" t="s">
        <v>20</v>
      </c>
      <c r="B59" s="9" t="s">
        <v>43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3">
      <c r="A60" s="9" t="s">
        <v>20</v>
      </c>
      <c r="B60" s="9" t="s">
        <v>43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3">
      <c r="A61" s="9" t="s">
        <v>20</v>
      </c>
      <c r="B61" s="9" t="s">
        <v>43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3">
      <c r="A62" s="9" t="s">
        <v>20</v>
      </c>
      <c r="B62" s="9" t="s">
        <v>43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3">
      <c r="A63" s="9" t="s">
        <v>20</v>
      </c>
      <c r="B63" s="9" t="s">
        <v>43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3">
      <c r="A64" s="9" t="s">
        <v>20</v>
      </c>
      <c r="B64" s="9" t="s">
        <v>43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3">
      <c r="A65" s="9" t="s">
        <v>20</v>
      </c>
      <c r="B65" s="9" t="s">
        <v>43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3">
      <c r="A66" s="9" t="s">
        <v>20</v>
      </c>
      <c r="B66" s="9" t="s">
        <v>43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3">
      <c r="A67" s="9" t="s">
        <v>20</v>
      </c>
      <c r="B67" s="9" t="s">
        <v>43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3">
      <c r="A68" s="9" t="s">
        <v>20</v>
      </c>
      <c r="B68" s="9" t="s">
        <v>43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3">
      <c r="A69" s="9" t="s">
        <v>20</v>
      </c>
      <c r="B69" s="9" t="s">
        <v>43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3">
      <c r="A70" s="9" t="s">
        <v>20</v>
      </c>
      <c r="B70" s="9" t="s">
        <v>43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3">
      <c r="A71" s="9" t="s">
        <v>20</v>
      </c>
      <c r="B71" s="9" t="s">
        <v>43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3">
      <c r="A72" s="9" t="s">
        <v>20</v>
      </c>
      <c r="B72" s="9" t="s">
        <v>43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3">
      <c r="A73" s="9" t="s">
        <v>20</v>
      </c>
      <c r="B73" s="9" t="s">
        <v>43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3">
      <c r="A74" s="9" t="s">
        <v>20</v>
      </c>
      <c r="B74" s="9" t="s">
        <v>43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3">
      <c r="A75" s="9" t="s">
        <v>20</v>
      </c>
      <c r="B75" s="9" t="s">
        <v>43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3">
      <c r="A76" s="9" t="s">
        <v>20</v>
      </c>
      <c r="B76" s="9" t="s">
        <v>43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3">
      <c r="A77" s="9" t="s">
        <v>20</v>
      </c>
      <c r="B77" s="9" t="s">
        <v>43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3">
      <c r="A78" s="9" t="s">
        <v>20</v>
      </c>
      <c r="B78" s="9" t="s">
        <v>43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3">
      <c r="A79" s="9" t="s">
        <v>20</v>
      </c>
      <c r="B79" s="9" t="s">
        <v>43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3">
      <c r="A80" s="9" t="s">
        <v>20</v>
      </c>
      <c r="B80" s="9" t="s">
        <v>43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3">
      <c r="A81" s="9" t="s">
        <v>20</v>
      </c>
      <c r="B81" s="9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3">
      <c r="A82" s="9" t="s">
        <v>20</v>
      </c>
      <c r="B82" s="9" t="s">
        <v>43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3">
      <c r="A83" s="9" t="s">
        <v>20</v>
      </c>
      <c r="B83" s="9" t="s">
        <v>43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3">
      <c r="A84" s="9" t="s">
        <v>20</v>
      </c>
      <c r="B84" s="9" t="s">
        <v>43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3">
      <c r="A85" s="9" t="s">
        <v>20</v>
      </c>
      <c r="B85" s="9" t="s">
        <v>43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3">
      <c r="A86" s="9" t="s">
        <v>20</v>
      </c>
      <c r="B86" s="9" t="s">
        <v>43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3">
      <c r="A87" s="9" t="s">
        <v>20</v>
      </c>
      <c r="B87" s="9" t="s">
        <v>43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3">
      <c r="A88" s="9" t="s">
        <v>20</v>
      </c>
      <c r="B88" s="9" t="s">
        <v>43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3">
      <c r="A89" s="9" t="s">
        <v>20</v>
      </c>
      <c r="B89" s="9" t="s">
        <v>43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3">
      <c r="A90" s="9" t="s">
        <v>20</v>
      </c>
      <c r="B90" s="9" t="s">
        <v>43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3">
      <c r="A91" s="9" t="s">
        <v>20</v>
      </c>
      <c r="B91" s="9" t="s">
        <v>43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3">
      <c r="A92" s="9" t="s">
        <v>20</v>
      </c>
      <c r="B92" s="9" t="s">
        <v>43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3">
      <c r="A93" s="9" t="s">
        <v>20</v>
      </c>
      <c r="B93" s="9" t="s">
        <v>43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3">
      <c r="A94" s="9" t="s">
        <v>20</v>
      </c>
      <c r="B94" s="9" t="s">
        <v>43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3">
      <c r="A95" s="9" t="s">
        <v>20</v>
      </c>
      <c r="B95" s="9" t="s">
        <v>43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3">
      <c r="A96" s="9" t="s">
        <v>20</v>
      </c>
      <c r="B96" s="9" t="s">
        <v>43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3">
      <c r="A97" s="9" t="s">
        <v>20</v>
      </c>
      <c r="B97" s="9" t="s">
        <v>43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3">
      <c r="A98" s="9" t="s">
        <v>20</v>
      </c>
      <c r="B98" s="9" t="s">
        <v>43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3">
      <c r="A99" s="9" t="s">
        <v>20</v>
      </c>
      <c r="B99" s="9" t="s">
        <v>43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3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3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3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3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3">
      <c r="A104" t="s">
        <v>22</v>
      </c>
      <c r="C104" s="41">
        <f>SUM('September 2018'!C106)</f>
        <v>0</v>
      </c>
      <c r="D104" s="41">
        <f>SUM('September 2018'!D106)</f>
        <v>0</v>
      </c>
      <c r="E104" s="41">
        <f>SUM('September 2018'!E106)</f>
        <v>0</v>
      </c>
      <c r="F104" s="41">
        <f>SUM('September 2018'!F106)</f>
        <v>0</v>
      </c>
      <c r="G104" s="41">
        <f>SUM('September 2018'!G106)</f>
        <v>0</v>
      </c>
      <c r="H104" s="41">
        <f>SUM('September 2018'!H106)</f>
        <v>0</v>
      </c>
      <c r="I104" s="41">
        <f>SUM('September 2018'!I106)</f>
        <v>0</v>
      </c>
      <c r="J104" s="41">
        <f>SUM('September 2018'!J106)</f>
        <v>0</v>
      </c>
      <c r="K104" s="41">
        <f>SUM('September 2018'!K106)</f>
        <v>0</v>
      </c>
      <c r="L104" s="41">
        <f>SUM('September 2018'!L106)</f>
        <v>0</v>
      </c>
      <c r="M104" s="41">
        <f>SUM('September 2018'!M106)</f>
        <v>0</v>
      </c>
      <c r="N104" s="41">
        <f>SUM('September 2018'!N106)</f>
        <v>0</v>
      </c>
      <c r="O104" s="41">
        <f>SUM('September 2018'!O106)</f>
        <v>0</v>
      </c>
      <c r="P104" s="41">
        <f>SUM('September 2018'!P106)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3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3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" x14ac:dyDescent="0.45">
      <c r="A108" s="97" t="str">
        <f>(A46)</f>
        <v>.</v>
      </c>
    </row>
    <row r="110" spans="1:24" x14ac:dyDescent="0.3">
      <c r="A110" t="s">
        <v>27</v>
      </c>
      <c r="C110" s="41">
        <f>SUM(J40-X101)</f>
        <v>0</v>
      </c>
      <c r="F110" s="62" t="s">
        <v>54</v>
      </c>
      <c r="G110" s="59"/>
      <c r="H110" s="59"/>
      <c r="I110" s="61"/>
    </row>
    <row r="111" spans="1:24" x14ac:dyDescent="0.3">
      <c r="C111" s="32"/>
      <c r="F111" s="46"/>
      <c r="G111" s="10"/>
      <c r="H111" s="10"/>
      <c r="I111" s="49"/>
    </row>
    <row r="112" spans="1:24" x14ac:dyDescent="0.3">
      <c r="A112" t="s">
        <v>28</v>
      </c>
      <c r="C112" s="41">
        <f>('September 2018'!C114)</f>
        <v>0</v>
      </c>
      <c r="F112" s="45" t="s">
        <v>58</v>
      </c>
      <c r="G112" s="10"/>
      <c r="H112" s="10"/>
      <c r="I112" s="52">
        <f>(F40+'August 2018'!F40+'September 2018'!F40)</f>
        <v>0</v>
      </c>
    </row>
    <row r="113" spans="1:9" x14ac:dyDescent="0.3">
      <c r="C113" s="32"/>
      <c r="F113" s="46"/>
      <c r="G113" s="10"/>
      <c r="H113" s="10"/>
      <c r="I113" s="52"/>
    </row>
    <row r="114" spans="1:9" x14ac:dyDescent="0.3">
      <c r="A114" t="s">
        <v>29</v>
      </c>
      <c r="C114" s="41">
        <f>SUM(J44-X106)</f>
        <v>0</v>
      </c>
      <c r="F114" s="46" t="s">
        <v>63</v>
      </c>
      <c r="G114" s="10"/>
      <c r="H114" s="10"/>
      <c r="I114" s="52">
        <v>0</v>
      </c>
    </row>
    <row r="115" spans="1:9" x14ac:dyDescent="0.3">
      <c r="F115" s="46"/>
      <c r="G115" s="10"/>
      <c r="H115" s="10"/>
      <c r="I115" s="52"/>
    </row>
    <row r="116" spans="1:9" x14ac:dyDescent="0.3">
      <c r="F116" s="45" t="s">
        <v>55</v>
      </c>
      <c r="G116" s="10"/>
      <c r="H116" s="10"/>
      <c r="I116" s="52">
        <f>SUM(I112+I114)</f>
        <v>0</v>
      </c>
    </row>
    <row r="117" spans="1:9" x14ac:dyDescent="0.3">
      <c r="F117" s="46"/>
      <c r="G117" s="10"/>
      <c r="H117" s="10"/>
      <c r="I117" s="52"/>
    </row>
    <row r="118" spans="1:9" x14ac:dyDescent="0.3">
      <c r="F118" s="45" t="s">
        <v>56</v>
      </c>
      <c r="G118" s="10"/>
      <c r="H118" s="10"/>
      <c r="I118" s="52">
        <f>(R101+'August 2018'!R101+'September 2018'!R101)</f>
        <v>0</v>
      </c>
    </row>
    <row r="119" spans="1:9" x14ac:dyDescent="0.3">
      <c r="F119" s="46"/>
      <c r="G119" s="10"/>
      <c r="H119" s="10"/>
      <c r="I119" s="52"/>
    </row>
    <row r="120" spans="1:9" x14ac:dyDescent="0.3">
      <c r="F120" s="45" t="s">
        <v>57</v>
      </c>
      <c r="G120" s="10"/>
      <c r="H120" s="10"/>
      <c r="I120" s="52">
        <f>SUM(I116-I118)</f>
        <v>0</v>
      </c>
    </row>
    <row r="121" spans="1:9" x14ac:dyDescent="0.3">
      <c r="F121" s="46"/>
      <c r="G121" s="10"/>
      <c r="H121" s="10"/>
      <c r="I121" s="52"/>
    </row>
    <row r="122" spans="1:9" x14ac:dyDescent="0.3">
      <c r="F122" s="45" t="s">
        <v>59</v>
      </c>
      <c r="G122" s="10"/>
      <c r="H122" s="10"/>
      <c r="I122" s="52">
        <f>SUM(J40+'August 2018'!J40+'September 2018'!J40)</f>
        <v>0</v>
      </c>
    </row>
    <row r="123" spans="1:9" x14ac:dyDescent="0.3">
      <c r="F123" s="46"/>
      <c r="G123" s="10"/>
      <c r="H123" s="10"/>
      <c r="I123" s="52"/>
    </row>
    <row r="124" spans="1:9" x14ac:dyDescent="0.3">
      <c r="F124" s="46" t="s">
        <v>60</v>
      </c>
      <c r="G124" s="10"/>
      <c r="H124" s="10"/>
      <c r="I124" s="52">
        <f>SUM(X101+'August 2018'!X101+'September 2018'!X101)</f>
        <v>0</v>
      </c>
    </row>
    <row r="125" spans="1:9" x14ac:dyDescent="0.3">
      <c r="F125" s="46"/>
      <c r="G125" s="10"/>
      <c r="H125" s="10"/>
      <c r="I125" s="52"/>
    </row>
    <row r="126" spans="1:9" x14ac:dyDescent="0.3">
      <c r="F126" s="45" t="s">
        <v>61</v>
      </c>
      <c r="G126" s="10"/>
      <c r="H126" s="10"/>
      <c r="I126" s="52">
        <v>0</v>
      </c>
    </row>
    <row r="127" spans="1:9" x14ac:dyDescent="0.3">
      <c r="F127" s="46"/>
      <c r="G127" s="10"/>
      <c r="H127" s="10"/>
      <c r="I127" s="52"/>
    </row>
    <row r="128" spans="1:9" x14ac:dyDescent="0.3">
      <c r="F128" s="63" t="s">
        <v>62</v>
      </c>
      <c r="G128" s="48"/>
      <c r="H128" s="48"/>
      <c r="I128" s="64">
        <v>0</v>
      </c>
    </row>
  </sheetData>
  <sheetProtection algorithmName="SHA-512" hashValue="lHo92B/LeD0S6w9hRF81J/87vEddpOaQaMKLtP1+z7S+j3okwjx9jViQskljTM+ykIWCnwKfJQntDl1xVxMFGQ==" saltValue="MFCU7M6BYMdfo/2h7DJntw==" spinCount="100000"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Totals 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Ben Walton</cp:lastModifiedBy>
  <cp:lastPrinted>2012-01-27T19:55:58Z</cp:lastPrinted>
  <dcterms:created xsi:type="dcterms:W3CDTF">2012-01-04T13:34:57Z</dcterms:created>
  <dcterms:modified xsi:type="dcterms:W3CDTF">2018-02-02T12:38:01Z</dcterms:modified>
</cp:coreProperties>
</file>